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28815" windowHeight="6210" tabRatio="598" activeTab="0"/>
  </bookViews>
  <sheets>
    <sheet name="Skaidrojumi" sheetId="1" r:id="rId1"/>
    <sheet name="Koptāme 00-00--36-42" sheetId="2" r:id="rId2"/>
    <sheet name="Koptāme 00-00--29-41" sheetId="3" r:id="rId3"/>
    <sheet name="LT 1-1" sheetId="4" r:id="rId4"/>
    <sheet name="LT 1-2" sheetId="5" r:id="rId5"/>
    <sheet name="LT 1-3" sheetId="6" r:id="rId6"/>
    <sheet name="Koptāme 29-41--36-42" sheetId="7" r:id="rId7"/>
    <sheet name="LT 2-1" sheetId="8" r:id="rId8"/>
    <sheet name="LT 2-2" sheetId="9" r:id="rId9"/>
    <sheet name="LT 2-3" sheetId="10" r:id="rId10"/>
  </sheets>
  <definedNames>
    <definedName name="_xlnm.Print_Area" localSheetId="2">'Koptāme 00-00--29-41'!$A$1:$I$39</definedName>
    <definedName name="_xlnm.Print_Area" localSheetId="6">'Koptāme 29-41--36-42'!$A$1:$I$42</definedName>
    <definedName name="_xlnm.Print_Area" localSheetId="3">'LT 1-1'!$A$1:$Q$169</definedName>
    <definedName name="_xlnm.Print_Area" localSheetId="4">'LT 1-2'!$A$1:$Q$64</definedName>
    <definedName name="_xlnm.Print_Area" localSheetId="5">'LT 1-3'!$A$1:$Q$61</definedName>
    <definedName name="_xlnm.Print_Area" localSheetId="7">'LT 2-1'!$A$1:$Q$124</definedName>
    <definedName name="_xlnm.Print_Area" localSheetId="8">'LT 2-2'!$A$1:$Q$65</definedName>
    <definedName name="_xlnm.Print_Area" localSheetId="9">'LT 2-3'!$A$1:$Q$50</definedName>
  </definedNames>
  <calcPr fullCalcOnLoad="1"/>
</workbook>
</file>

<file path=xl/sharedStrings.xml><?xml version="1.0" encoding="utf-8"?>
<sst xmlns="http://schemas.openxmlformats.org/spreadsheetml/2006/main" count="1848" uniqueCount="559">
  <si>
    <t>Daudzums</t>
  </si>
  <si>
    <t>Nr. p.k.</t>
  </si>
  <si>
    <t>Darbi un izmaksu veidi</t>
  </si>
  <si>
    <t>laika norma (c/h)</t>
  </si>
  <si>
    <t>darbietilpība (c/h)</t>
  </si>
  <si>
    <t>Vienības izmaksas</t>
  </si>
  <si>
    <t>Kopējās izmaksas</t>
  </si>
  <si>
    <t>m</t>
  </si>
  <si>
    <t>Tāmes izmaksas kopā:</t>
  </si>
  <si>
    <t>X</t>
  </si>
  <si>
    <t>darba samaksas likme (EUR/h)</t>
  </si>
  <si>
    <t>darba alga     (EUR)</t>
  </si>
  <si>
    <t>materiāli (EUR)</t>
  </si>
  <si>
    <t xml:space="preserve">mehānismi (EUR) </t>
  </si>
  <si>
    <t>Kopā            (EUR)</t>
  </si>
  <si>
    <t>darba alga    (EUR)</t>
  </si>
  <si>
    <t>mehānismi (EUR)</t>
  </si>
  <si>
    <t>Kopā (EUR)</t>
  </si>
  <si>
    <t>kg</t>
  </si>
  <si>
    <t>Lokālā tāme Nr. 1-2</t>
  </si>
  <si>
    <t>Lokālā tāme Nr. 1-1</t>
  </si>
  <si>
    <t>Lokālā tāme Nr. 1-3</t>
  </si>
  <si>
    <t xml:space="preserve"> 4.1</t>
  </si>
  <si>
    <t xml:space="preserve"> 4.2</t>
  </si>
  <si>
    <t xml:space="preserve"> 4.3</t>
  </si>
  <si>
    <t>Kopsavilkuma aprēķins pa darbu veidiem</t>
  </si>
  <si>
    <t>Kopēja darbietilpība, c/h</t>
  </si>
  <si>
    <t>Nr.p.k</t>
  </si>
  <si>
    <t>Lokalās tāmes numurs</t>
  </si>
  <si>
    <t xml:space="preserve">Tai skaitā </t>
  </si>
  <si>
    <t>Darbietilpība (c/h)</t>
  </si>
  <si>
    <t>Kopā</t>
  </si>
  <si>
    <t>KOPĀ:</t>
  </si>
  <si>
    <t>PAVISAM KOPĀ:</t>
  </si>
  <si>
    <t>Darba veids vai konstruktīvā elementa nosaukums</t>
  </si>
  <si>
    <t>Tāmes izmaksas (EUR)</t>
  </si>
  <si>
    <t>Par kopējo summu, EUR</t>
  </si>
  <si>
    <t>Darba devēja sociālais nodoklis - (23,59) %:</t>
  </si>
  <si>
    <t>Darba alga (EUR)</t>
  </si>
  <si>
    <t>Materiāli (EUR)</t>
  </si>
  <si>
    <t>Mehānismi (EUR)</t>
  </si>
  <si>
    <t>(paraksts un tā atšifrējums)</t>
  </si>
  <si>
    <r>
      <t xml:space="preserve">PVN 21% </t>
    </r>
    <r>
      <rPr>
        <b/>
        <sz val="10"/>
        <rFont val="Times New Roman"/>
        <family val="1"/>
      </rPr>
      <t>(nodokļa apgrieztā maksāšana saskaņā ar PVN likuma 142.pantu)</t>
    </r>
    <r>
      <rPr>
        <b/>
        <sz val="12"/>
        <rFont val="Times New Roman"/>
        <family val="1"/>
      </rPr>
      <t>:</t>
    </r>
  </si>
  <si>
    <t xml:space="preserve"> 1.1</t>
  </si>
  <si>
    <t xml:space="preserve"> 1.2</t>
  </si>
  <si>
    <t xml:space="preserve"> 1.4</t>
  </si>
  <si>
    <t xml:space="preserve"> 1.5</t>
  </si>
  <si>
    <t>gab.</t>
  </si>
  <si>
    <t xml:space="preserve"> 2.1</t>
  </si>
  <si>
    <t xml:space="preserve"> 2.2</t>
  </si>
  <si>
    <t xml:space="preserve"> 2.3</t>
  </si>
  <si>
    <t xml:space="preserve"> 2.4</t>
  </si>
  <si>
    <t xml:space="preserve"> 3.1</t>
  </si>
  <si>
    <t xml:space="preserve"> 3.2</t>
  </si>
  <si>
    <t xml:space="preserve"> 3.3</t>
  </si>
  <si>
    <t xml:space="preserve"> 3.4</t>
  </si>
  <si>
    <t xml:space="preserve"> 3.5</t>
  </si>
  <si>
    <t xml:space="preserve"> 3.6</t>
  </si>
  <si>
    <t xml:space="preserve"> 3.7</t>
  </si>
  <si>
    <t xml:space="preserve"> 3.8</t>
  </si>
  <si>
    <t xml:space="preserve"> 3.9</t>
  </si>
  <si>
    <t xml:space="preserve"> 3.10</t>
  </si>
  <si>
    <t xml:space="preserve"> 3.11</t>
  </si>
  <si>
    <t xml:space="preserve"> 3.12</t>
  </si>
  <si>
    <t xml:space="preserve"> 3.13</t>
  </si>
  <si>
    <t xml:space="preserve"> 4.4</t>
  </si>
  <si>
    <t xml:space="preserve"> 4.5</t>
  </si>
  <si>
    <t>m2</t>
  </si>
  <si>
    <t>Objekta nosaukums: Rīgas HES ūdenskrātuves Ikšķiles 1. poldera aizsargdambja pik.29/41-36/42 renovācija.</t>
  </si>
  <si>
    <r>
      <rPr>
        <u val="single"/>
        <sz val="12"/>
        <color indexed="8"/>
        <rFont val="Times New Roman"/>
        <family val="1"/>
      </rPr>
      <t>VISPĀREJIE BŪVDARBI:</t>
    </r>
    <r>
      <rPr>
        <sz val="12"/>
        <color indexed="8"/>
        <rFont val="Times New Roman"/>
        <family val="1"/>
      </rPr>
      <t xml:space="preserve">  BK daļas būvdarbu apjomi</t>
    </r>
  </si>
  <si>
    <t>Sagatavošanas darbi</t>
  </si>
  <si>
    <t>Laivu izcelšanas un stiprināšanas ierīču demontāža slapjajā nogāzē</t>
  </si>
  <si>
    <t>Laivu metāla garāžu demontāža pik.34+25</t>
  </si>
  <si>
    <t>KS</t>
  </si>
  <si>
    <t>Krasta nostiprinājuma parapetu bloku remonts</t>
  </si>
  <si>
    <t>Parapeta bloku atklāto virsmu attīrīšana ar smilšu strūklu</t>
  </si>
  <si>
    <t>Atkalto betona virsmu un stiegrojuma pārklāšana ar pretkorozijas, saisti uzlabojošu pārklājumu</t>
  </si>
  <si>
    <t>Parapeta bloku virsmu remonts ar remontjavu. Izdrupumu un atkalto virsmu aizpildīšana ar remontjavu</t>
  </si>
  <si>
    <t>Parapeta bloku atklāto virsmu pārklāšana ar tonētu virsmas aizsargpārklājumu</t>
  </si>
  <si>
    <t>m3</t>
  </si>
  <si>
    <t>Dzelzsbetona plātņu krasta nostiprinājuma remonts</t>
  </si>
  <si>
    <t>Esošo deformāciju šuvju attīrīšana no šuves dēļu paliekām, apauguma no augst.atz. +16,30m līdz +19,38m</t>
  </si>
  <si>
    <t>Bojātā betona nokalšana gar deformāciju šuvēm</t>
  </si>
  <si>
    <t>Atslāņotā un bojātā betona nokalšana esošā nogāzes nostiprinājuma virsmā lokālās vietās</t>
  </si>
  <si>
    <t>Esošās dzelzsbetona virsmas attīrīšana ar augsta spiediena ūdens strūklu no augst.atz. +16,30m līdz +19,38m, 250 atm</t>
  </si>
  <si>
    <t>Nokaltā betona virsmu un atsegto stiegru pārklāšana ar pretkorozijas, saisti uzlabojošu pārklājumu gar deformāciju šuvēm</t>
  </si>
  <si>
    <t>Nokaltā betona virsmu un atsegto stiegru pārklāšana ar pretkorozijas, saisti uzlabojošu pārklājumu esošā nogāzes nostiprinājuma virsmā lokālajās nokaltajās vietās</t>
  </si>
  <si>
    <t>Putupolistirola plākšņu uzstādīšana deformāciju šuvei, b=20 mm</t>
  </si>
  <si>
    <t>Gumijas profila uzstādīšana vertikālajās deformāciju šuvēs (Tricosal PVC-P FF 14/4 vai ekvivalents)</t>
  </si>
  <si>
    <t>Stiegrojuma B500B uzstādīšana dzelzsbetona plātnēm</t>
  </si>
  <si>
    <t>Šķērstapu komplektu uzstādīšana deformāciju šuvēm</t>
  </si>
  <si>
    <t>Dzelzsbetona plātņu betonēšana, C30/37 F300 W6</t>
  </si>
  <si>
    <t>Hermētiķa iestrādāšana horizontālajās šuvēs pie parapeta blokiem, 30x30 mm</t>
  </si>
  <si>
    <t>Laivu stiprināšanas cilpu uzstādīšana</t>
  </si>
  <si>
    <t>kompl.</t>
  </si>
  <si>
    <t>Krasta nostiprinājuma remontdarbi no pik.32+26 līdz pik.34+42</t>
  </si>
  <si>
    <t>Grunts piebēršana izskalotajā zonā</t>
  </si>
  <si>
    <t>Hidrotehniskā ģeotekstila ieklāšana</t>
  </si>
  <si>
    <t>Dolomīta šķembu bērums, fr. 40/70</t>
  </si>
  <si>
    <t>Laukakmeņu krāvuma izveide d=200-250 mm</t>
  </si>
  <si>
    <t>Akmens masas piebērums izskalotajā krasta nostiprinājuma zonā pik.32+33 līdz pik.34+42, fr. 90/250</t>
  </si>
  <si>
    <t>Sausās nogāzes bermas pagarināšana pik.33+30,50 līdz pik.34+00</t>
  </si>
  <si>
    <t>Smilts uzbēruma izveide</t>
  </si>
  <si>
    <t>Kāpņu izbūve pik.30+50 (Ķīšu iela)</t>
  </si>
  <si>
    <t>Grunts rakšana kāpņu izbūvei</t>
  </si>
  <si>
    <t>Ģeotekstila ieklāšana</t>
  </si>
  <si>
    <t>Šķembu ieklāšana fr.0/45, h=150mm</t>
  </si>
  <si>
    <t>Stiegrojuma B500B uzstādīšana pamata plātnei</t>
  </si>
  <si>
    <t>Pamata plātnes betonēšana, C30/37 F100</t>
  </si>
  <si>
    <t>Izlīdzinoša cementa java zem saliekamajiem betona pakāpieniem</t>
  </si>
  <si>
    <t>Saliekamo betona pakāpienu piegāde un uzstādīšana</t>
  </si>
  <si>
    <t>Cinkota tērauda margu izgatavošana un uzstādīšana</t>
  </si>
  <si>
    <t>Kāpņu izbūve pik.31+22,25 (Asaru iela)</t>
  </si>
  <si>
    <t>Pamata plātnes betonēšana</t>
  </si>
  <si>
    <t>Margu stabiņu pamatu betonēšana, C30/37 F100</t>
  </si>
  <si>
    <t>Kāpņu izbūve pik.31+75,65 (Vimbu iela)</t>
  </si>
  <si>
    <t>Kāpņu izbūve pik.33+29,50 (Robežu iela)</t>
  </si>
  <si>
    <t>Sūkņu stacijas ūdens izlaides dzelzsbetona sienu remonts</t>
  </si>
  <si>
    <t>Esošā bojātā apmetuma nokalšana</t>
  </si>
  <si>
    <t>Virsmu tīrīšana ar augsta spiediena ūdens strūklu</t>
  </si>
  <si>
    <r>
      <t>Virsmu mehanizēta pārklāšana ar polimērcementa javu, h</t>
    </r>
    <r>
      <rPr>
        <vertAlign val="subscript"/>
        <sz val="10"/>
        <rFont val="Times New Roman"/>
        <family val="1"/>
      </rPr>
      <t>vid</t>
    </r>
    <r>
      <rPr>
        <sz val="10"/>
        <rFont val="Times New Roman"/>
        <family val="1"/>
      </rPr>
      <t>=40mm</t>
    </r>
  </si>
  <si>
    <t>Koku ciršana</t>
  </si>
  <si>
    <t>Rasējumos norādīto koku ciršana</t>
  </si>
  <si>
    <t>Grāvju tīrīšana</t>
  </si>
  <si>
    <t>Grāvju tīrīšana un nogāžu planēšana sausās nogāzes pusē pik.34+42 līdz pik.36+46</t>
  </si>
  <si>
    <t>Nogāžu nostiprināšana ar augu zemi apsētu ar zāli, h=100mm</t>
  </si>
  <si>
    <t>Ratiņu nobrauktuves aprīkojums</t>
  </si>
  <si>
    <t>Cinkota tērauda margu izgatavošana un uzstādīšana ratiņu nobrauktuvei uz sausās nogāzes pik.29+85</t>
  </si>
  <si>
    <t>Esošo kāpņu remonts, pik.29+75 un pik.32+26</t>
  </si>
  <si>
    <t>Esošo kāpņu attīrīšana ar augsta spiediena ūdens strūklu</t>
  </si>
  <si>
    <t>Esošo kāpņu izdrupumu aizpildīšana ar remontjavu</t>
  </si>
  <si>
    <t>5.1</t>
  </si>
  <si>
    <t>2.1</t>
  </si>
  <si>
    <t>7.1</t>
  </si>
  <si>
    <t>2.5</t>
  </si>
  <si>
    <t>1.1</t>
  </si>
  <si>
    <t>5.2</t>
  </si>
  <si>
    <t>5.3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</si>
  <si>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</si>
  <si>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</si>
  <si>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</si>
  <si>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</si>
  <si>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</si>
  <si>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</si>
  <si>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</si>
  <si>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</si>
  <si>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</si>
  <si>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</si>
  <si>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</si>
  <si>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</si>
  <si>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</si>
  <si>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</si>
  <si>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</si>
  <si>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</si>
  <si>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</si>
  <si>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</si>
  <si>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</si>
  <si>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</si>
  <si>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</si>
  <si>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</si>
  <si>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</si>
  <si>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</si>
  <si>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</si>
  <si>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</si>
  <si>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</si>
  <si>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</si>
  <si>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</si>
  <si>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</si>
  <si>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</si>
  <si>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</si>
  <si>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</si>
  <si>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</si>
  <si>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</si>
  <si>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</si>
  <si>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</si>
  <si>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</si>
  <si>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10.1</t>
  </si>
  <si>
    <t>10.2</t>
  </si>
  <si>
    <t>10.3</t>
  </si>
  <si>
    <t>11.1</t>
  </si>
  <si>
    <t>12.1</t>
  </si>
  <si>
    <t>12.3</t>
  </si>
  <si>
    <t>13.1</t>
  </si>
  <si>
    <t>13.2</t>
  </si>
  <si>
    <t>14.1</t>
  </si>
  <si>
    <t>14.2</t>
  </si>
  <si>
    <t>darbietilpī-ba (c/h)</t>
  </si>
  <si>
    <r>
      <rPr>
        <u val="single"/>
        <sz val="12"/>
        <color indexed="8"/>
        <rFont val="Times New Roman"/>
        <family val="1"/>
      </rPr>
      <t>VISPĀREJIE BŪVDARBI:</t>
    </r>
    <r>
      <rPr>
        <sz val="12"/>
        <color indexed="8"/>
        <rFont val="Times New Roman"/>
        <family val="1"/>
      </rPr>
      <t xml:space="preserve">  Ceļu daļas būvdarbu apjomi</t>
    </r>
  </si>
  <si>
    <t>Uzmērīšana un nospraušana</t>
  </si>
  <si>
    <t>Uzmērīšanas un nospraušanas darbi</t>
  </si>
  <si>
    <t>kompl</t>
  </si>
  <si>
    <t>Nojaukšana</t>
  </si>
  <si>
    <t>Betona stabiņu nojaukšana</t>
  </si>
  <si>
    <t>Ceļa zīmju noņemšana</t>
  </si>
  <si>
    <t>Soliņu demontāža</t>
  </si>
  <si>
    <t>Atkrituma urnu demontāža</t>
  </si>
  <si>
    <t>Frēzēšana 4cm biezumā</t>
  </si>
  <si>
    <t>m²</t>
  </si>
  <si>
    <t>Zemes darbi</t>
  </si>
  <si>
    <t>Gultnes rakšana, nederīgā materiāla aizvešana</t>
  </si>
  <si>
    <t>Uzbēruma izbūve</t>
  </si>
  <si>
    <t>Zemes klātnes planēšana</t>
  </si>
  <si>
    <t>m³</t>
  </si>
  <si>
    <t>Salturīgais slānis</t>
  </si>
  <si>
    <t xml:space="preserve">Salturīgā slāņa izbūve </t>
  </si>
  <si>
    <t>Minerālmateriālu maisījuma pamats</t>
  </si>
  <si>
    <t>Minerālmateriālu maisījuma 0/32p pamata izbūve 15cm biezumā</t>
  </si>
  <si>
    <t>Ar saistvielām saistītas konstruktīvās kārtas</t>
  </si>
  <si>
    <t>Karsta asfalta AC11 surf izbūve 4cm biezumā</t>
  </si>
  <si>
    <t>Betona apmales</t>
  </si>
  <si>
    <t>Betona ietvju apmales  100*20*8 uz betona C16/20 pamata izbūve</t>
  </si>
  <si>
    <t>Nomales</t>
  </si>
  <si>
    <t>Minerālmateriālu maisījuma 0/32s nomales izbūve 6cm biezumā</t>
  </si>
  <si>
    <t>Nostiprināšanas darbi</t>
  </si>
  <si>
    <t xml:space="preserve">Nostiprināšana ar augu zemi  (100mm) </t>
  </si>
  <si>
    <t xml:space="preserve">Apsēšanas darbi </t>
  </si>
  <si>
    <t>Preterozijas paklāja ieklāšana</t>
  </si>
  <si>
    <t xml:space="preserve">Ievalkas nostiprināšana ar laukakmens bruģi  </t>
  </si>
  <si>
    <t>Labiekārtošana</t>
  </si>
  <si>
    <t>Sola uzstādīšana atpūtas vietā</t>
  </si>
  <si>
    <t>Atkrituma urnas uzstādīšana atpūtas vietā</t>
  </si>
  <si>
    <t>Ceļa zīmes</t>
  </si>
  <si>
    <t>Cinkota metāla staba (diam. 60mm) betona B15 pamatā uzstādīšana</t>
  </si>
  <si>
    <t>Aizlieguma ceļa zīmju uzstādīšana</t>
  </si>
  <si>
    <t>Rīkojuma ceļa zīmju uzstādīšana</t>
  </si>
  <si>
    <t>Velomaršruta ceļa zīmju uzstādīšana</t>
  </si>
  <si>
    <t>Papilzīmes "Izņemot velosipēdus" uzstādīšana</t>
  </si>
  <si>
    <t>2.2</t>
  </si>
  <si>
    <t>2.3</t>
  </si>
  <si>
    <t>2.4</t>
  </si>
  <si>
    <t>2.6</t>
  </si>
  <si>
    <t>4.1</t>
  </si>
  <si>
    <t>8.1</t>
  </si>
  <si>
    <t>11.2</t>
  </si>
  <si>
    <t>11.3</t>
  </si>
  <si>
    <t>11.4</t>
  </si>
  <si>
    <t>11.5</t>
  </si>
  <si>
    <r>
      <rPr>
        <u val="single"/>
        <sz val="12"/>
        <color indexed="8"/>
        <rFont val="Times New Roman"/>
        <family val="1"/>
      </rPr>
      <t xml:space="preserve">VISPĀREJIE BŪVDARBI: </t>
    </r>
    <r>
      <rPr>
        <sz val="12"/>
        <color indexed="8"/>
        <rFont val="Times New Roman"/>
        <family val="1"/>
      </rPr>
      <t xml:space="preserve"> ELT daļas būvdarbu apjomi</t>
    </r>
  </si>
  <si>
    <t>Tranšejas izstrāde ar mehānismiem</t>
  </si>
  <si>
    <t>Tas pats, bet ar roku darbu darb. kabeļu tuvumā</t>
  </si>
  <si>
    <t>Dz/b pamatne metāla balstiem uzstādīšana un montāža</t>
  </si>
  <si>
    <t>Brīdinājuma lentas uzlikšana kabeļiem tranšejā</t>
  </si>
  <si>
    <t>Zālāja atjaunošana</t>
  </si>
  <si>
    <t xml:space="preserve">Ielu laternu dz/b stabs  H=8.0 m demontāža; </t>
  </si>
  <si>
    <t xml:space="preserve">Ielu laternu no dz/b staba demontāža; </t>
  </si>
  <si>
    <t>Līnijas fāzēšana un pieslēgšana</t>
  </si>
  <si>
    <t>Ģeodēzija</t>
  </si>
  <si>
    <t>Mērījumi</t>
  </si>
  <si>
    <t>Dokumentācija</t>
  </si>
  <si>
    <t>līn</t>
  </si>
  <si>
    <t>km</t>
  </si>
  <si>
    <t>k-pl</t>
  </si>
  <si>
    <t>1-1</t>
  </si>
  <si>
    <t>1-2</t>
  </si>
  <si>
    <t>1-3</t>
  </si>
  <si>
    <t>BK daļas būvdarbu apjomi</t>
  </si>
  <si>
    <t>ELT daļas būvdarbu apjomi</t>
  </si>
  <si>
    <t>Ceļu daļas būvdarbu apjomi</t>
  </si>
  <si>
    <t>Specifik.Nr.</t>
  </si>
  <si>
    <t>Mērvie-nība</t>
  </si>
  <si>
    <t>2.15</t>
  </si>
  <si>
    <t>2.13</t>
  </si>
  <si>
    <t>2.16</t>
  </si>
  <si>
    <t>2.20</t>
  </si>
  <si>
    <t>2.12</t>
  </si>
  <si>
    <t>2.14</t>
  </si>
  <si>
    <t>2.21</t>
  </si>
  <si>
    <t>2.18</t>
  </si>
  <si>
    <t>2.19</t>
  </si>
  <si>
    <t>2.23</t>
  </si>
  <si>
    <t>2.7</t>
  </si>
  <si>
    <t>2.10</t>
  </si>
  <si>
    <t>2.11</t>
  </si>
  <si>
    <t>2.9</t>
  </si>
  <si>
    <t>2.8</t>
  </si>
  <si>
    <t>2.24</t>
  </si>
  <si>
    <t>2.22</t>
  </si>
  <si>
    <t>2.17</t>
  </si>
  <si>
    <t>2.27</t>
  </si>
  <si>
    <t>2.25</t>
  </si>
  <si>
    <t>2.26</t>
  </si>
  <si>
    <t>3.1</t>
  </si>
  <si>
    <t>3.8</t>
  </si>
  <si>
    <t>4.1, 3.4</t>
  </si>
  <si>
    <t>6</t>
  </si>
  <si>
    <t>5.4</t>
  </si>
  <si>
    <t>8.7</t>
  </si>
  <si>
    <t>7;8;9</t>
  </si>
  <si>
    <t>2;13</t>
  </si>
  <si>
    <t>Plastmasas cauruļu KR75 ieguldīšana tranšejā</t>
  </si>
  <si>
    <t>Cinkota ielu laternu staba vienam gaismeklim H=6.0m (gaismeklis no zemes), t.sk. gumijas blīve, uzstādīšana un montāža</t>
  </si>
  <si>
    <t>Automātiskā  slēdža vienpolīga C4 montāža balstos</t>
  </si>
  <si>
    <t>Stabu  komplekts ar vadu savienošanas spailēm SV15</t>
  </si>
  <si>
    <t>Kabeļu ar plastmasas izolāciju un šķērsgriezumu  4-16mm² nozaruzmavas montāža, SMOE 81426</t>
  </si>
  <si>
    <r>
      <t>Kabeļa ar vara dzīslām 1kV NYY-J 4x10mm</t>
    </r>
    <r>
      <rPr>
        <sz val="10"/>
        <rFont val="Calibri"/>
        <family val="2"/>
      </rPr>
      <t>²</t>
    </r>
    <r>
      <rPr>
        <sz val="10"/>
        <rFont val="Times New Roman"/>
        <family val="1"/>
      </rPr>
      <t xml:space="preserve"> ievilkšana kabeļu aizsargcaurulēs KR75</t>
    </r>
  </si>
  <si>
    <r>
      <t>Kabeļa ar vara dzīslām MMJ 3x1.5mm</t>
    </r>
    <r>
      <rPr>
        <sz val="10"/>
        <rFont val="Calibri"/>
        <family val="2"/>
      </rPr>
      <t>²</t>
    </r>
    <r>
      <rPr>
        <sz val="10"/>
        <rFont val="Times New Roman"/>
        <family val="1"/>
      </rPr>
      <t xml:space="preserve"> ievilkšana metāla balstos</t>
    </r>
  </si>
  <si>
    <r>
      <t>Kabeļa ar vara dzīslām 1kV NYY-J 4x10mm</t>
    </r>
    <r>
      <rPr>
        <sz val="10"/>
        <rFont val="Calibri"/>
        <family val="2"/>
      </rPr>
      <t>²</t>
    </r>
    <r>
      <rPr>
        <sz val="10"/>
        <rFont val="Times New Roman"/>
        <family val="1"/>
      </rPr>
      <t xml:space="preserve"> ieguldīšana tranšejā</t>
    </r>
  </si>
  <si>
    <t>Cinkota kabeļskapja ar nažiem un drošinātājiem, ar zemējumu, ar betona pamatni uzstādīšana uz zemes  IP44</t>
  </si>
  <si>
    <t>Kabeļu ar plastmasas izolāciju un šķērsgriezumu  4-35mm² galu apdares montāža, EPKT 0015</t>
  </si>
  <si>
    <t>Gaismas ķermeņa ar 36W LED spuldzēm, IP65 optikai  montāža balstos</t>
  </si>
  <si>
    <t>Mobilizācija</t>
  </si>
  <si>
    <t>Demobilizācija</t>
  </si>
  <si>
    <t>Mērniecības darbi - būves izpilduzmērījuma plāna izstrāde</t>
  </si>
  <si>
    <t>Mērniecības darbi - kadastrālās uzmērīšanas lietas sagatavošana</t>
  </si>
  <si>
    <t xml:space="preserve"> 1.6</t>
  </si>
  <si>
    <r>
      <t>Augu zemes slāņa norakšana, h</t>
    </r>
    <r>
      <rPr>
        <vertAlign val="subscript"/>
        <sz val="10"/>
        <rFont val="Times New Roman"/>
        <family val="1"/>
      </rPr>
      <t>vid</t>
    </r>
    <r>
      <rPr>
        <sz val="10"/>
        <rFont val="Times New Roman"/>
        <family val="1"/>
      </rPr>
      <t>=100mm, saglabājot iestrādei būvobjektā</t>
    </r>
  </si>
  <si>
    <t>Nostiprinājums ar augu zemi apsētu ar zāles sēklām, h=100mm, izmantojot objektā iegūto augu zemi</t>
  </si>
  <si>
    <r>
      <t>Augu zemes slāņa norakšana, h</t>
    </r>
    <r>
      <rPr>
        <vertAlign val="subscript"/>
        <sz val="10"/>
        <rFont val="Times New Roman"/>
        <family val="1"/>
      </rPr>
      <t>vid</t>
    </r>
    <r>
      <rPr>
        <sz val="10"/>
        <rFont val="Times New Roman"/>
        <family val="1"/>
      </rPr>
      <t>=100mm, iestrāde atpakaļ pēc kāpņu izbūves</t>
    </r>
  </si>
  <si>
    <r>
      <t>Augu zemes slāņa norakšana, h</t>
    </r>
    <r>
      <rPr>
        <vertAlign val="subscript"/>
        <sz val="10"/>
        <rFont val="Times New Roman"/>
        <family val="1"/>
      </rPr>
      <t>vid</t>
    </r>
    <r>
      <rPr>
        <sz val="10"/>
        <rFont val="Times New Roman"/>
        <family val="1"/>
      </rPr>
      <t>=100mm, , iestrāde atpakaļ pēc kāpņu izbūves</t>
    </r>
  </si>
  <si>
    <t>Asfaltbetona segas konstrukcijas nojaukšana (asf. vid.biezums 12cm), nodošana pārstrādei būvgružu pārstrādes uzņēmumā</t>
  </si>
  <si>
    <t>Rasējuma Nr.</t>
  </si>
  <si>
    <t>DOP-1</t>
  </si>
  <si>
    <t>-</t>
  </si>
  <si>
    <t>BK-2, BK-4</t>
  </si>
  <si>
    <t>BK-3</t>
  </si>
  <si>
    <t>BK-2, BK-3</t>
  </si>
  <si>
    <t>BK-4</t>
  </si>
  <si>
    <t>BK-2, BK-3, BK-4</t>
  </si>
  <si>
    <t>BK-6</t>
  </si>
  <si>
    <t>BK-2.2, BK-2.3</t>
  </si>
  <si>
    <t>BK-2.2, BK-3.1</t>
  </si>
  <si>
    <t>BK-7</t>
  </si>
  <si>
    <t>BK-5</t>
  </si>
  <si>
    <t>BK-2</t>
  </si>
  <si>
    <t>BK-8</t>
  </si>
  <si>
    <t>CD-2, CD-3</t>
  </si>
  <si>
    <t>CD-2</t>
  </si>
  <si>
    <t>CD-2, CD-4</t>
  </si>
  <si>
    <t>CD-6</t>
  </si>
  <si>
    <t>CD-2, CD-5</t>
  </si>
  <si>
    <t>ELT-4</t>
  </si>
  <si>
    <t>Objekta nosaukums: Rīgas HES ūdenskrātuves Ikšķiles 1. poldera aizsargdambja pik. 00/00 - 29/41 atjaunošana.</t>
  </si>
  <si>
    <r>
      <rPr>
        <u val="single"/>
        <sz val="12"/>
        <color indexed="8"/>
        <rFont val="Times New Roman"/>
        <family val="1"/>
      </rPr>
      <t>VISPĀREJIE BŪVDARBI:</t>
    </r>
    <r>
      <rPr>
        <sz val="12"/>
        <color indexed="8"/>
        <rFont val="Times New Roman"/>
        <family val="1"/>
      </rPr>
      <t xml:space="preserve">  BK daļas būvdarbu apjomi</t>
    </r>
  </si>
  <si>
    <t>Specifikāciju Nr.</t>
  </si>
  <si>
    <t>1</t>
  </si>
  <si>
    <t>GP-1</t>
  </si>
  <si>
    <t>1.2</t>
  </si>
  <si>
    <t>1.3</t>
  </si>
  <si>
    <t>1.4</t>
  </si>
  <si>
    <t>Mērniecības darbi - būves kadastrālās lietas sagatavošana</t>
  </si>
  <si>
    <t>2</t>
  </si>
  <si>
    <t>Aizsargdambja nostiprinājuma parapetu bloku remonts</t>
  </si>
  <si>
    <t>Parapeta bloku virsmas bojātā betona atkalšana.</t>
  </si>
  <si>
    <t>3</t>
  </si>
  <si>
    <t>Esošu, patvaļīgi samontētu elementu demontāža</t>
  </si>
  <si>
    <t>GP-2</t>
  </si>
  <si>
    <t>ks</t>
  </si>
  <si>
    <t>3.2</t>
  </si>
  <si>
    <t>Esošo deformāciju šuvju attīrīšana no šuves dēļu paliekām, apauguma no augst.atz. +16,45m līdz plātnes augšai.</t>
  </si>
  <si>
    <t>3.3</t>
  </si>
  <si>
    <t>Esošo darba šuvju un plaisu atkalšana un attīrīšana no mastikas paliekām no augst.atz. +16,45m līdz plātnes augšai.</t>
  </si>
  <si>
    <t>3.4</t>
  </si>
  <si>
    <t>3.5</t>
  </si>
  <si>
    <t>3.6</t>
  </si>
  <si>
    <t>Esošās dzelzsbetona virsmas attīrīšana ar augsta spiediena ūdens strūklu no augst.atz. +16,30m līdz plātnes augšai, 250 atm.</t>
  </si>
  <si>
    <t>3.7</t>
  </si>
  <si>
    <t>3.9</t>
  </si>
  <si>
    <t>3.10</t>
  </si>
  <si>
    <t>Gumijas profila uzstādīšana vertikālajās deformāciju šuvēs</t>
  </si>
  <si>
    <t>3.11</t>
  </si>
  <si>
    <t>3.12</t>
  </si>
  <si>
    <t>3.13</t>
  </si>
  <si>
    <t>3.14</t>
  </si>
  <si>
    <t>3.15</t>
  </si>
  <si>
    <t>Krasta nostiprinājuma izbūve pik.00/00 zonā</t>
  </si>
  <si>
    <r>
      <t>Augu zemes slāņa norakšana, h</t>
    </r>
    <r>
      <rPr>
        <vertAlign val="subscript"/>
        <sz val="10"/>
        <rFont val="Times New Roman"/>
        <family val="1"/>
      </rPr>
      <t>vid</t>
    </r>
    <r>
      <rPr>
        <sz val="10"/>
        <rFont val="Times New Roman"/>
        <family val="1"/>
      </rPr>
      <t>=100mm</t>
    </r>
  </si>
  <si>
    <t>4.2</t>
  </si>
  <si>
    <t>Grunts rakšana nostiprinājuma izbūvei</t>
  </si>
  <si>
    <t>4.3</t>
  </si>
  <si>
    <t>4.4</t>
  </si>
  <si>
    <t>4.5</t>
  </si>
  <si>
    <t>Kāpņu izbūve pie Aveņu ielas</t>
  </si>
  <si>
    <t>BK-6.2</t>
  </si>
  <si>
    <t>Noraktās augu zemes atbēršana</t>
  </si>
  <si>
    <t>Noraktās grunts atbēršana</t>
  </si>
  <si>
    <t>5.5</t>
  </si>
  <si>
    <t>5.6</t>
  </si>
  <si>
    <t>5.7</t>
  </si>
  <si>
    <t>5.8</t>
  </si>
  <si>
    <t>5.9</t>
  </si>
  <si>
    <t>5.10</t>
  </si>
  <si>
    <t>5.11</t>
  </si>
  <si>
    <t>Cinkota tērauda margu uzstādīšana</t>
  </si>
  <si>
    <t>5.12</t>
  </si>
  <si>
    <t>Bruģēto laukumiņu izbūve, h=60mm</t>
  </si>
  <si>
    <t>5.13</t>
  </si>
  <si>
    <t>Izlīdzinošā smilts starpkārta zem bruģakmens seguma, h=40mm</t>
  </si>
  <si>
    <t>5.14</t>
  </si>
  <si>
    <t>Betona apmaļu izbūve 200x100x80mm</t>
  </si>
  <si>
    <t>5.15</t>
  </si>
  <si>
    <t>Cementa java betona apmaļu izbūvei</t>
  </si>
  <si>
    <t>Kāpņu izbūve Mūrkroga ielas</t>
  </si>
  <si>
    <t>6.10</t>
  </si>
  <si>
    <t>6.11</t>
  </si>
  <si>
    <t>6.12</t>
  </si>
  <si>
    <t>6.13</t>
  </si>
  <si>
    <t>6.14</t>
  </si>
  <si>
    <t>6.15</t>
  </si>
  <si>
    <t>Kāpņu izbūve Zušu ielas</t>
  </si>
  <si>
    <t>BK-6.1</t>
  </si>
  <si>
    <t>7.11</t>
  </si>
  <si>
    <t>7.12</t>
  </si>
  <si>
    <t>7.13</t>
  </si>
  <si>
    <t>7.14</t>
  </si>
  <si>
    <t>7.15</t>
  </si>
  <si>
    <t>Kāpņu izbūve Laivinieku ielas</t>
  </si>
  <si>
    <t>8.2</t>
  </si>
  <si>
    <t>8.3</t>
  </si>
  <si>
    <t>8.4</t>
  </si>
  <si>
    <t>8.5</t>
  </si>
  <si>
    <t>8.6</t>
  </si>
  <si>
    <t>8.8</t>
  </si>
  <si>
    <t>8.9</t>
  </si>
  <si>
    <t>8.10</t>
  </si>
  <si>
    <t>Kāpņu izbūve Pilskalna ielas</t>
  </si>
  <si>
    <t>9.11</t>
  </si>
  <si>
    <t>9.12</t>
  </si>
  <si>
    <t>9.13</t>
  </si>
  <si>
    <t>9.14</t>
  </si>
  <si>
    <t>9.15</t>
  </si>
  <si>
    <t>10</t>
  </si>
  <si>
    <t>Virsmu pārklāšana ar antigrafiti pārklājumu</t>
  </si>
  <si>
    <t>Putupolistirola plākšņu uzstādīšana gar esošajām sienām , b=20 mm</t>
  </si>
  <si>
    <t>10.4</t>
  </si>
  <si>
    <t>Hermētiķa iestrādāšana šuvēs gar esošajām sienām, 20x30 mm</t>
  </si>
  <si>
    <t>11</t>
  </si>
  <si>
    <t>Ratiņu nobrauktuves aprīkojums pie Peldu ielas</t>
  </si>
  <si>
    <t xml:space="preserve">Cinkota tērauda margu izgatavošana un uzstādīšana ratiņu nobrauktuvei </t>
  </si>
  <si>
    <t>Grunts rakšana margu stabiņu pamatu betonēšanai</t>
  </si>
  <si>
    <t>12</t>
  </si>
  <si>
    <t>Ratiņu nobrauktuves aprīkojums pie Ziedu ielas</t>
  </si>
  <si>
    <t>12.2</t>
  </si>
  <si>
    <t>13</t>
  </si>
  <si>
    <t>Esošo kāpņu remonts pie Peldu ielas</t>
  </si>
  <si>
    <t>GP-2.9</t>
  </si>
  <si>
    <t>14</t>
  </si>
  <si>
    <t>Esošo kāpņu remonts pie Laivu mājas</t>
  </si>
  <si>
    <t>15</t>
  </si>
  <si>
    <t>Esošo kāpņu remonts pie Ziedu ielas</t>
  </si>
  <si>
    <t>15.1</t>
  </si>
  <si>
    <t>15.2</t>
  </si>
  <si>
    <t>16</t>
  </si>
  <si>
    <t>Esošo kāpņu remonts pie Repšu ceļa</t>
  </si>
  <si>
    <t>16.1</t>
  </si>
  <si>
    <t>GP-2.2</t>
  </si>
  <si>
    <t>16.2</t>
  </si>
  <si>
    <t>CD-2,
CD-3</t>
  </si>
  <si>
    <t>Asfaltbetona segas konstrukcijas nojaukšana (asf. vid.biezums 12cm)</t>
  </si>
  <si>
    <t>Betona bruģakmens segas konstrukcijas nojaukšana</t>
  </si>
  <si>
    <t>4.2, 4.4</t>
  </si>
  <si>
    <t>CD-2,
CD-4</t>
  </si>
  <si>
    <t>4</t>
  </si>
  <si>
    <t>5</t>
  </si>
  <si>
    <t>7</t>
  </si>
  <si>
    <t>8</t>
  </si>
  <si>
    <t>CD-2
 CD-4</t>
  </si>
  <si>
    <t>9</t>
  </si>
  <si>
    <t>4.6</t>
  </si>
  <si>
    <t>CD-2,
CD-5</t>
  </si>
  <si>
    <t>Velonovietnes (5 vietām) uzstādīšana atpūtas vietā</t>
  </si>
  <si>
    <t>CD-2-1, CD-5</t>
  </si>
  <si>
    <t>Betona bruģakmens segas konstrukcijas atjaunošana</t>
  </si>
  <si>
    <t>CD-2-5</t>
  </si>
  <si>
    <t>Darbu izmaksas</t>
  </si>
  <si>
    <t>Tas pats, bet ar roku darbu nogāzē</t>
  </si>
  <si>
    <t>Metāla balstu uzstādīšana un montāža</t>
  </si>
  <si>
    <t>Gaismas ķermeņu montāža balstos</t>
  </si>
  <si>
    <t>Automātiskā  slēdža montāža balstos</t>
  </si>
  <si>
    <t>Stabu  komplekts ar vadu savienošanas spailēm</t>
  </si>
  <si>
    <t>Kabeļa ieguldīšana tranšejā</t>
  </si>
  <si>
    <t>Kabeļa ievilkšana metāla balstos</t>
  </si>
  <si>
    <t xml:space="preserve">Kabeļa ievilkšana caurulēs </t>
  </si>
  <si>
    <t>Sadales skapja montāža ar zemējumu, betona pamatne</t>
  </si>
  <si>
    <t>Kabeļu ar plastmasas izolāciju un šķērsgriezumu  4-35mm² galu apdares montāža</t>
  </si>
  <si>
    <t>Trases nospraušana 2.66km</t>
  </si>
  <si>
    <t>Trases digitālā uzmērīšama 2.66km</t>
  </si>
  <si>
    <t>Ražošanas izmaksas par darba organizāciju un pielaišanas pie darba</t>
  </si>
  <si>
    <t>Materiālu izmaksas</t>
  </si>
  <si>
    <t>Gaismas ķermenis ielu apgaismojumam ar 36 W LED spuldzi, IP65 optikai</t>
  </si>
  <si>
    <t>Cinkots ielu laternu stabs  vienam gaismeklim H=6.0 m (gaismeklis no zemes)</t>
  </si>
  <si>
    <t>Dzelzsbetona pamats 6.0m balstam</t>
  </si>
  <si>
    <t>Automātiskais slēdzis vienpolīgs 4A, "C" raksturlīkne</t>
  </si>
  <si>
    <t>Kabelis ar vara dzīslām 3x1.5mm²</t>
  </si>
  <si>
    <t>Kabelis ar vara dzīslām 1kV   4x10 mm²</t>
  </si>
  <si>
    <t xml:space="preserve">Kabeļu aizsargcaurule 75x65 mm </t>
  </si>
  <si>
    <t>Brīdinājuma lenta</t>
  </si>
  <si>
    <t>Kabeļu galu apdare kabelim 4 - 35 mm²</t>
  </si>
  <si>
    <t>Kabeļskapis cinkots ar nažiem un drošinātājslēdžiem ar pamatni uzstādīšanai uz zemes IP44</t>
  </si>
  <si>
    <t>Gumijas blīve</t>
  </si>
  <si>
    <t>Atkārtotais zemējums</t>
  </si>
  <si>
    <t>Grunts materiāli (pamatā melnzeme), kuru izrok objektā un pēc tam iestrādā atpakaļ objektā</t>
  </si>
  <si>
    <t>Minerālie materiāli, kurus demontē objektā un nodod pārstrādei sertificētam atkritumu operātoram</t>
  </si>
  <si>
    <t>Minerālais materiāls, kuru ir nepieciešams iebūvēt objektā (pamatā šķembas) un kuru ir iespējams iegādāties betona otrreizējās pārstrādes rūpnīcā (bet šīs šķembas nebūs gatavotas no šajā objektā demontētiem betoniem)</t>
  </si>
  <si>
    <t>No jauna iebūvējamās LED apgaismojums</t>
  </si>
  <si>
    <t>Objekta nosaukums</t>
  </si>
  <si>
    <t>Zaļā iepirkuma daļa (EUR)</t>
  </si>
  <si>
    <t>Zaļā iepirkuma daļa, EUR</t>
  </si>
  <si>
    <t>Rīgas HES ūdenskrātuves Ikšķiles 1. poldera aizsargdambja pik. 29/41-36/42 renovācija</t>
  </si>
  <si>
    <t>Rīgas HES ūdenskrātuves Ikšķiles 1. poldera aizsargdambja pik. 00/00 - 29/41 atjaunošana</t>
  </si>
  <si>
    <t>Būvniecības koptāme</t>
  </si>
  <si>
    <t>Reģ. Nr. 40003338357</t>
  </si>
  <si>
    <t>Republikas laukums 2, Rīga, LV-1981</t>
  </si>
  <si>
    <t>Objekta izmaksas (EUR)</t>
  </si>
  <si>
    <t>PVN (21%)</t>
  </si>
  <si>
    <t>Kopā iesk. PVN</t>
  </si>
  <si>
    <t>Virsizdevumi (___ %)</t>
  </si>
  <si>
    <t>t.sk. darba aizsardzība</t>
  </si>
  <si>
    <t>Peļņa (___ %)</t>
  </si>
  <si>
    <t>Darba devēja sociālais nodoklis (23,59 %)</t>
  </si>
  <si>
    <t>KOPĀ</t>
  </si>
  <si>
    <r>
      <t xml:space="preserve">PVN 21% </t>
    </r>
    <r>
      <rPr>
        <b/>
        <sz val="10"/>
        <rFont val="Times New Roman"/>
        <family val="1"/>
      </rPr>
      <t>(nodokļa apgrieztā maksāšana saskaņā ar PVN likuma 142.pantu)</t>
    </r>
  </si>
  <si>
    <t>PAVISAM KOPĀ</t>
  </si>
  <si>
    <t>Būves nosaukums: Rīgas HES ūdenskrātuves Ikšķiles 1. poldera aizsargdambis pik.00/00-29/41.</t>
  </si>
  <si>
    <t>Objekta adrese: „Ikšķiles aizsargdambis”, Daugavmala, Tīnūžu pagasts, Ikšķiles novads, kadastra Nr. 74010110301, 74940120225.</t>
  </si>
  <si>
    <t>Tāme sastādīta:</t>
  </si>
  <si>
    <t>Sastādīja________________</t>
  </si>
  <si>
    <t>Pārbaudīja________________</t>
  </si>
  <si>
    <t xml:space="preserve">Sertifikāta Nr. </t>
  </si>
  <si>
    <t xml:space="preserve">Datums: </t>
  </si>
  <si>
    <t>Sertifikāta Nr.</t>
  </si>
  <si>
    <t>Datums:</t>
  </si>
  <si>
    <t>Zaļā iepirkuma daļa,EUR</t>
  </si>
  <si>
    <t>Tiešās izmaksas kopā, EUR</t>
  </si>
  <si>
    <t>Tāmes izmaksas kopā, EUR:</t>
  </si>
  <si>
    <t>__ % materiālu, būvgružu transporta izdevumi , EUR</t>
  </si>
  <si>
    <t>Tiešās izmaksas kopā, EUR:</t>
  </si>
  <si>
    <t>___ % materiālu, būvgružu transporta izdevumi, EUR</t>
  </si>
  <si>
    <t xml:space="preserve">__ % materiālu, būvgružu transporta izdevumi, EUR </t>
  </si>
  <si>
    <t>___ % materiālu, būvgružu transporta izdevumi EUR</t>
  </si>
  <si>
    <t>Būves nosaukums: Rīgas HES ūdenskrātuves Ikšķiles 1. poldera aizsargdambis pik.29/41-36/42</t>
  </si>
  <si>
    <t>Objekta nosaukums: Rīgas HES ūdenskrātuves Ikšķiles 1. poldera aizsargdambja pik. 29/41-36/42 renovācija.</t>
  </si>
  <si>
    <t>ZPI daļa, EUR</t>
  </si>
  <si>
    <t>Objekta nosaukums: Rīgas HES ūdenskrātuves Ikšķiles 1.  poldera aizsargdambja pik. 00/00 - 29/41 atjaunošana.</t>
  </si>
  <si>
    <t>Objekta adrese: „Ikšķiles aizsargdambis”, Daugavmala, Tīnūžu pagasts, Ikšķiles novads, kadastra Nr. 74940110301</t>
  </si>
  <si>
    <t>Objekta adrese: „Ikšķiles aizsargdambis”, Daugavmala, Tīnūžu pagasts, Ikšķiles novads, kadastra Nr. 74010110301.</t>
  </si>
  <si>
    <t xml:space="preserve">Peļņa – __ % </t>
  </si>
  <si>
    <t xml:space="preserve">Virsizdevumi - __ % </t>
  </si>
  <si>
    <t>Lokālā tāme Nr. 2-3</t>
  </si>
  <si>
    <t>Lokālā tāme Nr. 2-1</t>
  </si>
  <si>
    <t>Lokālā tāme Nr. 2-2</t>
  </si>
  <si>
    <t>2-1</t>
  </si>
  <si>
    <t>2-2</t>
  </si>
  <si>
    <t>2-3</t>
  </si>
  <si>
    <t>Atbalsts būvinženierim un būvuzraugam</t>
  </si>
  <si>
    <t>1.5</t>
  </si>
  <si>
    <t>Papildus projektēšanas darbi</t>
  </si>
  <si>
    <t>1.6</t>
  </si>
  <si>
    <t xml:space="preserve"> 1.7</t>
  </si>
  <si>
    <t>Paskaidrojumi par darbu grupu iekrāsojumiem zaļajā iepirkumā:</t>
  </si>
  <si>
    <t>18.pielikums – Finanšu piedāvājuma forma</t>
  </si>
  <si>
    <t>turpinājums 18. pielikumam</t>
  </si>
  <si>
    <t>turpinājums 19. pielikumam</t>
  </si>
  <si>
    <t>Pasūtījuma Nr.: ZMNĪ 2017/3 ERAF</t>
  </si>
  <si>
    <t>Valsts SIA „Zemkopības ministrijas nekustamie īpašumi”</t>
  </si>
  <si>
    <t>Objekta nosaukums:„Būvdarbi “Rīgas HES ūdenskrātuves Ikšķiles aizsargdambja (pik 00/00-36/42) atjaunošana” ietvaros” (Id. Nr. ZMNĪ 2017/3 ERAF)</t>
  </si>
  <si>
    <t>Sastādīja:</t>
  </si>
  <si>
    <t>(paraksts un tā atšifrējums, datums)</t>
  </si>
  <si>
    <t>Pārbaudīja:</t>
  </si>
  <si>
    <t>Sertifikāta Nr.:</t>
  </si>
</sst>
</file>

<file path=xl/styles.xml><?xml version="1.0" encoding="utf-8"?>
<styleSheet xmlns="http://schemas.openxmlformats.org/spreadsheetml/2006/main">
  <numFmts count="4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;\-#,##0\ "/>
    <numFmt numFmtId="190" formatCode="0.000"/>
    <numFmt numFmtId="191" formatCode="0.0"/>
    <numFmt numFmtId="192" formatCode="0.0000"/>
    <numFmt numFmtId="193" formatCode="0.00000"/>
    <numFmt numFmtId="194" formatCode="_-* #,##0._L_s_-;\-* #,##0._L_s_-;_-* &quot;- &quot;_L_s_-;_-@_-"/>
    <numFmt numFmtId="195" formatCode="#,##0\ \ "/>
    <numFmt numFmtId="196" formatCode="0.0%"/>
    <numFmt numFmtId="197" formatCode="_(* #,##0.000_);_(* \(#,##0.000\);_(* &quot;-&quot;??_);_(@_)"/>
    <numFmt numFmtId="198" formatCode="#,##0.000"/>
    <numFmt numFmtId="199" formatCode="[$-426]dddd\,\ yyyy&quot;. gada &quot;d\.\ mmmm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name val="Times New Roman Baltic"/>
      <family val="1"/>
    </font>
    <font>
      <sz val="10"/>
      <name val="Calibri"/>
      <family val="2"/>
    </font>
    <font>
      <sz val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9"/>
      <name val="Times New Roman"/>
      <family val="1"/>
    </font>
    <font>
      <sz val="8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0"/>
      <name val="Times New Roman"/>
      <family val="1"/>
    </font>
    <font>
      <sz val="8"/>
      <color theme="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medium"/>
      <right style="medium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rgb="FF000000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 style="medium"/>
      <right>
        <color rgb="FF000000"/>
      </right>
      <top style="medium">
        <color rgb="FF000000"/>
      </top>
      <bottom>
        <color rgb="FF000000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8"/>
      </right>
      <top style="medium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591">
    <xf numFmtId="0" fontId="0" fillId="0" borderId="0" xfId="0" applyFont="1" applyAlignment="1">
      <alignment/>
    </xf>
    <xf numFmtId="0" fontId="66" fillId="33" borderId="0" xfId="0" applyFont="1" applyFill="1" applyBorder="1" applyAlignment="1">
      <alignment horizontal="center" vertical="center" wrapText="1"/>
    </xf>
    <xf numFmtId="0" fontId="66" fillId="33" borderId="0" xfId="0" applyFont="1" applyFill="1" applyAlignment="1">
      <alignment/>
    </xf>
    <xf numFmtId="0" fontId="66" fillId="33" borderId="0" xfId="0" applyFont="1" applyFill="1" applyBorder="1" applyAlignment="1">
      <alignment vertical="center" wrapText="1"/>
    </xf>
    <xf numFmtId="0" fontId="67" fillId="33" borderId="0" xfId="0" applyFont="1" applyFill="1" applyBorder="1" applyAlignment="1">
      <alignment vertical="center" wrapText="1"/>
    </xf>
    <xf numFmtId="0" fontId="3" fillId="33" borderId="10" xfId="60" applyFont="1" applyFill="1" applyBorder="1" applyAlignment="1">
      <alignment horizontal="center" vertical="center" wrapText="1"/>
      <protection/>
    </xf>
    <xf numFmtId="0" fontId="66" fillId="33" borderId="0" xfId="0" applyFont="1" applyFill="1" applyAlignment="1">
      <alignment horizontal="center" vertical="center"/>
    </xf>
    <xf numFmtId="0" fontId="66" fillId="0" borderId="0" xfId="0" applyFont="1" applyFill="1" applyAlignment="1">
      <alignment/>
    </xf>
    <xf numFmtId="0" fontId="66" fillId="33" borderId="0" xfId="0" applyFont="1" applyFill="1" applyBorder="1" applyAlignment="1">
      <alignment/>
    </xf>
    <xf numFmtId="0" fontId="68" fillId="33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43" fontId="69" fillId="34" borderId="10" xfId="0" applyNumberFormat="1" applyFont="1" applyFill="1" applyBorder="1" applyAlignment="1">
      <alignment horizontal="right" vertical="center" wrapText="1"/>
    </xf>
    <xf numFmtId="2" fontId="3" fillId="33" borderId="10" xfId="60" applyNumberFormat="1" applyFont="1" applyFill="1" applyBorder="1" applyAlignment="1">
      <alignment horizontal="center" vertical="center" wrapText="1"/>
      <protection/>
    </xf>
    <xf numFmtId="0" fontId="70" fillId="33" borderId="0" xfId="0" applyFont="1" applyFill="1" applyAlignment="1">
      <alignment horizontal="right"/>
    </xf>
    <xf numFmtId="0" fontId="67" fillId="33" borderId="0" xfId="0" applyFont="1" applyFill="1" applyAlignment="1">
      <alignment horizontal="right"/>
    </xf>
    <xf numFmtId="0" fontId="3" fillId="33" borderId="10" xfId="60" applyFont="1" applyFill="1" applyBorder="1" applyAlignment="1">
      <alignment horizontal="center" vertical="center" wrapText="1"/>
      <protection/>
    </xf>
    <xf numFmtId="2" fontId="3" fillId="33" borderId="10" xfId="60" applyNumberFormat="1" applyFont="1" applyFill="1" applyBorder="1" applyAlignment="1">
      <alignment horizontal="center" vertical="center" wrapText="1"/>
      <protection/>
    </xf>
    <xf numFmtId="0" fontId="70" fillId="33" borderId="0" xfId="0" applyFont="1" applyFill="1" applyAlignment="1">
      <alignment horizontal="right"/>
    </xf>
    <xf numFmtId="0" fontId="67" fillId="33" borderId="0" xfId="0" applyFont="1" applyFill="1" applyAlignment="1">
      <alignment horizontal="right"/>
    </xf>
    <xf numFmtId="0" fontId="66" fillId="0" borderId="10" xfId="0" applyFont="1" applyFill="1" applyBorder="1" applyAlignment="1">
      <alignment horizontal="center" vertical="center"/>
    </xf>
    <xf numFmtId="0" fontId="70" fillId="33" borderId="0" xfId="0" applyFont="1" applyFill="1" applyAlignment="1">
      <alignment horizontal="right"/>
    </xf>
    <xf numFmtId="0" fontId="66" fillId="33" borderId="0" xfId="0" applyFont="1" applyFill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6" fillId="0" borderId="0" xfId="0" applyFont="1" applyAlignment="1">
      <alignment horizontal="right"/>
    </xf>
    <xf numFmtId="0" fontId="66" fillId="33" borderId="0" xfId="0" applyFont="1" applyFill="1" applyAlignment="1">
      <alignment horizontal="left" vertical="center"/>
    </xf>
    <xf numFmtId="0" fontId="70" fillId="0" borderId="0" xfId="0" applyFont="1" applyAlignment="1">
      <alignment horizontal="right"/>
    </xf>
    <xf numFmtId="2" fontId="3" fillId="33" borderId="10" xfId="60" applyNumberFormat="1" applyFont="1" applyFill="1" applyBorder="1" applyAlignment="1">
      <alignment horizontal="center" vertical="center" wrapText="1"/>
      <protection/>
    </xf>
    <xf numFmtId="0" fontId="66" fillId="0" borderId="11" xfId="0" applyFont="1" applyFill="1" applyBorder="1" applyAlignment="1">
      <alignment horizontal="center" vertical="center"/>
    </xf>
    <xf numFmtId="191" fontId="9" fillId="0" borderId="10" xfId="59" applyNumberFormat="1" applyFont="1" applyFill="1" applyBorder="1" applyAlignment="1">
      <alignment horizontal="left" vertical="center" wrapText="1"/>
      <protection/>
    </xf>
    <xf numFmtId="0" fontId="9" fillId="0" borderId="10" xfId="0" applyNumberFormat="1" applyFont="1" applyFill="1" applyBorder="1" applyAlignment="1">
      <alignment horizontal="center" vertical="center"/>
    </xf>
    <xf numFmtId="191" fontId="9" fillId="0" borderId="10" xfId="0" applyNumberFormat="1" applyFont="1" applyFill="1" applyBorder="1" applyAlignment="1">
      <alignment horizontal="left" vertical="center" wrapText="1"/>
    </xf>
    <xf numFmtId="191" fontId="9" fillId="0" borderId="10" xfId="58" applyNumberFormat="1" applyFont="1" applyFill="1" applyBorder="1" applyAlignment="1" applyProtection="1">
      <alignment horizontal="left" vertical="center" wrapText="1"/>
      <protection hidden="1"/>
    </xf>
    <xf numFmtId="191" fontId="9" fillId="33" borderId="10" xfId="59" applyNumberFormat="1" applyFont="1" applyFill="1" applyBorder="1" applyAlignment="1">
      <alignment horizontal="left" vertical="center" wrapText="1"/>
      <protection/>
    </xf>
    <xf numFmtId="0" fontId="15" fillId="34" borderId="10" xfId="0" applyFont="1" applyFill="1" applyBorder="1" applyAlignment="1">
      <alignment horizontal="left" vertical="center" wrapText="1"/>
    </xf>
    <xf numFmtId="191" fontId="15" fillId="34" borderId="10" xfId="58" applyNumberFormat="1" applyFont="1" applyFill="1" applyBorder="1" applyAlignment="1" applyProtection="1">
      <alignment horizontal="left" vertical="center" wrapText="1"/>
      <protection hidden="1"/>
    </xf>
    <xf numFmtId="191" fontId="15" fillId="34" borderId="10" xfId="59" applyNumberFormat="1" applyFont="1" applyFill="1" applyBorder="1" applyAlignment="1">
      <alignment horizontal="left" vertical="center" wrapText="1"/>
      <protection/>
    </xf>
    <xf numFmtId="0" fontId="9" fillId="34" borderId="10" xfId="0" applyNumberFormat="1" applyFont="1" applyFill="1" applyBorder="1" applyAlignment="1">
      <alignment horizontal="center" vertical="center"/>
    </xf>
    <xf numFmtId="43" fontId="69" fillId="34" borderId="12" xfId="0" applyNumberFormat="1" applyFont="1" applyFill="1" applyBorder="1" applyAlignment="1">
      <alignment horizontal="center" vertical="center" wrapText="1"/>
    </xf>
    <xf numFmtId="49" fontId="69" fillId="34" borderId="12" xfId="0" applyNumberFormat="1" applyFont="1" applyFill="1" applyBorder="1" applyAlignment="1">
      <alignment horizontal="center" vertical="center" wrapText="1"/>
    </xf>
    <xf numFmtId="49" fontId="70" fillId="0" borderId="10" xfId="0" applyNumberFormat="1" applyFont="1" applyBorder="1" applyAlignment="1">
      <alignment horizontal="center" vertical="center"/>
    </xf>
    <xf numFmtId="49" fontId="66" fillId="33" borderId="0" xfId="0" applyNumberFormat="1" applyFont="1" applyFill="1" applyAlignment="1">
      <alignment/>
    </xf>
    <xf numFmtId="49" fontId="66" fillId="33" borderId="0" xfId="0" applyNumberFormat="1" applyFont="1" applyFill="1" applyAlignment="1">
      <alignment horizontal="center"/>
    </xf>
    <xf numFmtId="49" fontId="71" fillId="34" borderId="10" xfId="0" applyNumberFormat="1" applyFont="1" applyFill="1" applyBorder="1" applyAlignment="1">
      <alignment horizontal="center" vertical="top"/>
    </xf>
    <xf numFmtId="49" fontId="70" fillId="0" borderId="10" xfId="0" applyNumberFormat="1" applyFont="1" applyBorder="1" applyAlignment="1">
      <alignment horizontal="center"/>
    </xf>
    <xf numFmtId="49" fontId="71" fillId="34" borderId="10" xfId="0" applyNumberFormat="1" applyFont="1" applyFill="1" applyBorder="1" applyAlignment="1">
      <alignment horizontal="center"/>
    </xf>
    <xf numFmtId="49" fontId="71" fillId="34" borderId="10" xfId="0" applyNumberFormat="1" applyFont="1" applyFill="1" applyBorder="1" applyAlignment="1">
      <alignment horizontal="center" vertical="center"/>
    </xf>
    <xf numFmtId="49" fontId="70" fillId="34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" fontId="9" fillId="33" borderId="10" xfId="43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3" fontId="9" fillId="33" borderId="10" xfId="43" applyNumberFormat="1" applyFont="1" applyFill="1" applyBorder="1" applyAlignment="1">
      <alignment horizontal="center" vertical="center" wrapText="1"/>
    </xf>
    <xf numFmtId="3" fontId="9" fillId="0" borderId="10" xfId="43" applyNumberFormat="1" applyFont="1" applyFill="1" applyBorder="1" applyAlignment="1">
      <alignment horizontal="center" vertical="center" wrapText="1"/>
    </xf>
    <xf numFmtId="195" fontId="9" fillId="33" borderId="10" xfId="43" applyNumberFormat="1" applyFont="1" applyFill="1" applyBorder="1" applyAlignment="1">
      <alignment horizontal="center" vertical="center" wrapText="1"/>
    </xf>
    <xf numFmtId="195" fontId="9" fillId="0" borderId="10" xfId="43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vertical="center" wrapText="1"/>
    </xf>
    <xf numFmtId="0" fontId="70" fillId="34" borderId="10" xfId="0" applyFont="1" applyFill="1" applyBorder="1" applyAlignment="1">
      <alignment horizontal="center"/>
    </xf>
    <xf numFmtId="49" fontId="69" fillId="34" borderId="10" xfId="0" applyNumberFormat="1" applyFont="1" applyFill="1" applyBorder="1" applyAlignment="1">
      <alignment horizontal="right" vertical="center" wrapText="1"/>
    </xf>
    <xf numFmtId="0" fontId="15" fillId="34" borderId="10" xfId="0" applyFont="1" applyFill="1" applyBorder="1" applyAlignment="1">
      <alignment vertical="center" wrapText="1"/>
    </xf>
    <xf numFmtId="0" fontId="72" fillId="34" borderId="10" xfId="0" applyFont="1" applyFill="1" applyBorder="1" applyAlignment="1">
      <alignment horizontal="center"/>
    </xf>
    <xf numFmtId="0" fontId="66" fillId="34" borderId="10" xfId="0" applyFont="1" applyFill="1" applyBorder="1" applyAlignment="1">
      <alignment/>
    </xf>
    <xf numFmtId="0" fontId="4" fillId="34" borderId="10" xfId="57" applyFont="1" applyFill="1" applyBorder="1" applyAlignment="1">
      <alignment horizontal="center" vertical="center"/>
      <protection/>
    </xf>
    <xf numFmtId="2" fontId="4" fillId="34" borderId="10" xfId="57" applyNumberFormat="1" applyFont="1" applyFill="1" applyBorder="1" applyAlignment="1">
      <alignment horizontal="center"/>
      <protection/>
    </xf>
    <xf numFmtId="0" fontId="9" fillId="34" borderId="10" xfId="0" applyFont="1" applyFill="1" applyBorder="1" applyAlignment="1">
      <alignment horizontal="center" vertical="center" wrapText="1"/>
    </xf>
    <xf numFmtId="195" fontId="9" fillId="34" borderId="10" xfId="43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right"/>
    </xf>
    <xf numFmtId="0" fontId="66" fillId="33" borderId="0" xfId="0" applyFont="1" applyFill="1" applyAlignment="1">
      <alignment horizontal="center"/>
    </xf>
    <xf numFmtId="49" fontId="9" fillId="0" borderId="10" xfId="58" applyNumberFormat="1" applyFont="1" applyFill="1" applyBorder="1" applyAlignment="1" applyProtection="1">
      <alignment horizontal="center" vertical="center"/>
      <protection hidden="1"/>
    </xf>
    <xf numFmtId="49" fontId="9" fillId="0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66" fillId="33" borderId="0" xfId="0" applyFont="1" applyFill="1" applyAlignment="1">
      <alignment horizontal="center"/>
    </xf>
    <xf numFmtId="0" fontId="66" fillId="33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/>
    </xf>
    <xf numFmtId="49" fontId="70" fillId="35" borderId="10" xfId="0" applyNumberFormat="1" applyFont="1" applyFill="1" applyBorder="1" applyAlignment="1">
      <alignment horizontal="center" vertical="center"/>
    </xf>
    <xf numFmtId="49" fontId="9" fillId="35" borderId="10" xfId="58" applyNumberFormat="1" applyFont="1" applyFill="1" applyBorder="1" applyAlignment="1" applyProtection="1">
      <alignment horizontal="center" vertical="center"/>
      <protection hidden="1"/>
    </xf>
    <xf numFmtId="191" fontId="9" fillId="35" borderId="10" xfId="59" applyNumberFormat="1" applyFont="1" applyFill="1" applyBorder="1" applyAlignment="1">
      <alignment horizontal="left" vertical="center" wrapText="1"/>
      <protection/>
    </xf>
    <xf numFmtId="0" fontId="9" fillId="35" borderId="10" xfId="0" applyNumberFormat="1" applyFont="1" applyFill="1" applyBorder="1" applyAlignment="1">
      <alignment horizontal="center" vertical="center"/>
    </xf>
    <xf numFmtId="49" fontId="9" fillId="35" borderId="10" xfId="0" applyNumberFormat="1" applyFont="1" applyFill="1" applyBorder="1" applyAlignment="1">
      <alignment horizontal="center" vertical="center"/>
    </xf>
    <xf numFmtId="49" fontId="70" fillId="33" borderId="10" xfId="0" applyNumberFormat="1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 vertical="center" wrapText="1"/>
    </xf>
    <xf numFmtId="191" fontId="9" fillId="0" borderId="10" xfId="58" applyNumberFormat="1" applyFont="1" applyFill="1" applyBorder="1" applyAlignment="1" applyProtection="1">
      <alignment horizontal="center" vertical="center"/>
      <protection hidden="1"/>
    </xf>
    <xf numFmtId="0" fontId="15" fillId="34" borderId="10" xfId="0" applyFont="1" applyFill="1" applyBorder="1" applyAlignment="1">
      <alignment horizontal="center" vertical="center" wrapText="1"/>
    </xf>
    <xf numFmtId="191" fontId="9" fillId="0" borderId="10" xfId="59" applyNumberFormat="1" applyFont="1" applyFill="1" applyBorder="1" applyAlignment="1">
      <alignment horizontal="center" vertical="center" wrapText="1"/>
      <protection/>
    </xf>
    <xf numFmtId="191" fontId="9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191" fontId="9" fillId="0" borderId="10" xfId="0" applyNumberFormat="1" applyFont="1" applyFill="1" applyBorder="1" applyAlignment="1" quotePrefix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/>
    </xf>
    <xf numFmtId="1" fontId="15" fillId="34" borderId="10" xfId="0" applyNumberFormat="1" applyFont="1" applyFill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center" vertical="center"/>
    </xf>
    <xf numFmtId="49" fontId="9" fillId="34" borderId="10" xfId="58" applyNumberFormat="1" applyFont="1" applyFill="1" applyBorder="1" applyAlignment="1" applyProtection="1">
      <alignment horizontal="center" vertical="center"/>
      <protection hidden="1"/>
    </xf>
    <xf numFmtId="49" fontId="9" fillId="34" borderId="10" xfId="0" applyNumberFormat="1" applyFont="1" applyFill="1" applyBorder="1" applyAlignment="1">
      <alignment horizontal="center" vertical="center"/>
    </xf>
    <xf numFmtId="191" fontId="9" fillId="34" borderId="10" xfId="0" applyNumberFormat="1" applyFont="1" applyFill="1" applyBorder="1" applyAlignment="1">
      <alignment horizontal="center" vertical="center" wrapText="1"/>
    </xf>
    <xf numFmtId="191" fontId="9" fillId="34" borderId="10" xfId="58" applyNumberFormat="1" applyFont="1" applyFill="1" applyBorder="1" applyAlignment="1" applyProtection="1">
      <alignment horizontal="center" vertical="center"/>
      <protection hidden="1"/>
    </xf>
    <xf numFmtId="191" fontId="19" fillId="34" borderId="10" xfId="0" applyNumberFormat="1" applyFont="1" applyFill="1" applyBorder="1" applyAlignment="1">
      <alignment horizontal="left" vertical="center" wrapText="1"/>
    </xf>
    <xf numFmtId="191" fontId="9" fillId="35" borderId="10" xfId="0" applyNumberFormat="1" applyFont="1" applyFill="1" applyBorder="1" applyAlignment="1">
      <alignment horizontal="center" vertical="center" wrapText="1"/>
    </xf>
    <xf numFmtId="49" fontId="70" fillId="0" borderId="10" xfId="0" applyNumberFormat="1" applyFont="1" applyFill="1" applyBorder="1" applyAlignment="1">
      <alignment horizontal="center" vertical="center"/>
    </xf>
    <xf numFmtId="2" fontId="70" fillId="0" borderId="10" xfId="0" applyNumberFormat="1" applyFont="1" applyFill="1" applyBorder="1" applyAlignment="1">
      <alignment horizontal="center" vertical="center"/>
    </xf>
    <xf numFmtId="2" fontId="70" fillId="0" borderId="10" xfId="0" applyNumberFormat="1" applyFont="1" applyFill="1" applyBorder="1" applyAlignment="1" applyProtection="1">
      <alignment horizontal="center" vertical="center"/>
      <protection/>
    </xf>
    <xf numFmtId="2" fontId="70" fillId="35" borderId="10" xfId="0" applyNumberFormat="1" applyFont="1" applyFill="1" applyBorder="1" applyAlignment="1">
      <alignment horizontal="center" vertical="center"/>
    </xf>
    <xf numFmtId="2" fontId="70" fillId="35" borderId="10" xfId="0" applyNumberFormat="1" applyFont="1" applyFill="1" applyBorder="1" applyAlignment="1" applyProtection="1">
      <alignment horizontal="center" vertical="center"/>
      <protection/>
    </xf>
    <xf numFmtId="0" fontId="9" fillId="36" borderId="10" xfId="0" applyFont="1" applyFill="1" applyBorder="1" applyAlignment="1">
      <alignment wrapText="1"/>
    </xf>
    <xf numFmtId="0" fontId="9" fillId="36" borderId="10" xfId="0" applyFont="1" applyFill="1" applyBorder="1" applyAlignment="1">
      <alignment horizontal="center" wrapText="1"/>
    </xf>
    <xf numFmtId="2" fontId="70" fillId="36" borderId="10" xfId="0" applyNumberFormat="1" applyFont="1" applyFill="1" applyBorder="1" applyAlignment="1">
      <alignment horizontal="center" vertical="center"/>
    </xf>
    <xf numFmtId="2" fontId="70" fillId="36" borderId="10" xfId="0" applyNumberFormat="1" applyFont="1" applyFill="1" applyBorder="1" applyAlignment="1" applyProtection="1">
      <alignment horizontal="center" vertical="center"/>
      <protection/>
    </xf>
    <xf numFmtId="49" fontId="70" fillId="37" borderId="10" xfId="0" applyNumberFormat="1" applyFont="1" applyFill="1" applyBorder="1" applyAlignment="1">
      <alignment horizontal="center"/>
    </xf>
    <xf numFmtId="0" fontId="9" fillId="37" borderId="10" xfId="0" applyFont="1" applyFill="1" applyBorder="1" applyAlignment="1">
      <alignment vertical="center" wrapText="1"/>
    </xf>
    <xf numFmtId="3" fontId="9" fillId="37" borderId="10" xfId="43" applyNumberFormat="1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2" fontId="70" fillId="37" borderId="10" xfId="0" applyNumberFormat="1" applyFont="1" applyFill="1" applyBorder="1" applyAlignment="1">
      <alignment horizontal="center" vertical="center"/>
    </xf>
    <xf numFmtId="2" fontId="70" fillId="37" borderId="10" xfId="0" applyNumberFormat="1" applyFont="1" applyFill="1" applyBorder="1" applyAlignment="1" applyProtection="1">
      <alignment horizontal="center" vertical="center"/>
      <protection/>
    </xf>
    <xf numFmtId="0" fontId="70" fillId="33" borderId="0" xfId="0" applyFont="1" applyFill="1" applyAlignment="1">
      <alignment horizontal="right"/>
    </xf>
    <xf numFmtId="0" fontId="67" fillId="33" borderId="0" xfId="0" applyFont="1" applyFill="1" applyAlignment="1">
      <alignment horizontal="right"/>
    </xf>
    <xf numFmtId="0" fontId="3" fillId="33" borderId="10" xfId="60" applyFont="1" applyFill="1" applyBorder="1" applyAlignment="1">
      <alignment horizontal="center" vertical="center" wrapText="1"/>
      <protection/>
    </xf>
    <xf numFmtId="2" fontId="3" fillId="33" borderId="10" xfId="60" applyNumberFormat="1" applyFont="1" applyFill="1" applyBorder="1" applyAlignment="1">
      <alignment horizontal="center" vertical="center" wrapText="1"/>
      <protection/>
    </xf>
    <xf numFmtId="43" fontId="15" fillId="33" borderId="10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66" fillId="0" borderId="0" xfId="0" applyFont="1" applyFill="1" applyAlignment="1">
      <alignment horizontal="right"/>
    </xf>
    <xf numFmtId="43" fontId="66" fillId="0" borderId="0" xfId="0" applyNumberFormat="1" applyFont="1" applyFill="1" applyAlignment="1">
      <alignment/>
    </xf>
    <xf numFmtId="49" fontId="66" fillId="33" borderId="0" xfId="0" applyNumberFormat="1" applyFont="1" applyFill="1" applyAlignment="1">
      <alignment/>
    </xf>
    <xf numFmtId="0" fontId="66" fillId="33" borderId="0" xfId="0" applyFont="1" applyFill="1" applyAlignment="1">
      <alignment/>
    </xf>
    <xf numFmtId="0" fontId="67" fillId="33" borderId="0" xfId="0" applyFont="1" applyFill="1" applyAlignment="1">
      <alignment horizontal="right"/>
    </xf>
    <xf numFmtId="0" fontId="70" fillId="33" borderId="0" xfId="0" applyFont="1" applyFill="1" applyAlignment="1">
      <alignment horizontal="right"/>
    </xf>
    <xf numFmtId="4" fontId="70" fillId="33" borderId="0" xfId="0" applyNumberFormat="1" applyFont="1" applyFill="1" applyAlignment="1">
      <alignment horizontal="right"/>
    </xf>
    <xf numFmtId="49" fontId="66" fillId="33" borderId="0" xfId="0" applyNumberFormat="1" applyFont="1" applyFill="1" applyAlignment="1">
      <alignment horizontal="center"/>
    </xf>
    <xf numFmtId="0" fontId="66" fillId="33" borderId="0" xfId="0" applyFont="1" applyFill="1" applyAlignment="1">
      <alignment horizontal="center"/>
    </xf>
    <xf numFmtId="4" fontId="66" fillId="33" borderId="0" xfId="0" applyNumberFormat="1" applyFont="1" applyFill="1" applyAlignment="1">
      <alignment horizontal="center"/>
    </xf>
    <xf numFmtId="0" fontId="66" fillId="33" borderId="0" xfId="0" applyFont="1" applyFill="1" applyBorder="1" applyAlignment="1">
      <alignment horizontal="left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vertical="center" wrapText="1"/>
    </xf>
    <xf numFmtId="0" fontId="67" fillId="33" borderId="0" xfId="0" applyFont="1" applyFill="1" applyBorder="1" applyAlignment="1">
      <alignment vertical="center" wrapText="1"/>
    </xf>
    <xf numFmtId="4" fontId="67" fillId="33" borderId="0" xfId="0" applyNumberFormat="1" applyFont="1" applyFill="1" applyBorder="1" applyAlignment="1">
      <alignment vertical="center" wrapText="1"/>
    </xf>
    <xf numFmtId="2" fontId="3" fillId="33" borderId="10" xfId="60" applyNumberFormat="1" applyFont="1" applyFill="1" applyBorder="1" applyAlignment="1">
      <alignment horizontal="center" vertical="center" wrapText="1"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0" fontId="15" fillId="34" borderId="10" xfId="0" applyNumberFormat="1" applyFont="1" applyFill="1" applyBorder="1" applyAlignment="1">
      <alignment horizontal="right" vertical="center"/>
    </xf>
    <xf numFmtId="0" fontId="9" fillId="34" borderId="10" xfId="0" applyNumberFormat="1" applyFont="1" applyFill="1" applyBorder="1" applyAlignment="1">
      <alignment horizontal="right" vertical="center"/>
    </xf>
    <xf numFmtId="0" fontId="15" fillId="34" borderId="10" xfId="0" applyFont="1" applyFill="1" applyBorder="1" applyAlignment="1">
      <alignment horizontal="left" vertical="center" wrapText="1"/>
    </xf>
    <xf numFmtId="0" fontId="9" fillId="34" borderId="10" xfId="0" applyNumberFormat="1" applyFont="1" applyFill="1" applyBorder="1" applyAlignment="1">
      <alignment horizontal="center" vertical="center"/>
    </xf>
    <xf numFmtId="183" fontId="9" fillId="34" borderId="10" xfId="42" applyFont="1" applyFill="1" applyBorder="1" applyAlignment="1">
      <alignment horizontal="center" vertical="center"/>
    </xf>
    <xf numFmtId="43" fontId="69" fillId="34" borderId="10" xfId="0" applyNumberFormat="1" applyFont="1" applyFill="1" applyBorder="1" applyAlignment="1">
      <alignment horizontal="right" vertical="center" wrapText="1"/>
    </xf>
    <xf numFmtId="4" fontId="69" fillId="34" borderId="10" xfId="0" applyNumberFormat="1" applyFont="1" applyFill="1" applyBorder="1" applyAlignment="1">
      <alignment horizontal="right" vertical="center" wrapText="1"/>
    </xf>
    <xf numFmtId="0" fontId="66" fillId="0" borderId="0" xfId="0" applyFont="1" applyFill="1" applyAlignment="1">
      <alignment/>
    </xf>
    <xf numFmtId="0" fontId="9" fillId="0" borderId="10" xfId="0" applyNumberFormat="1" applyFont="1" applyFill="1" applyBorder="1" applyAlignment="1" quotePrefix="1">
      <alignment horizontal="right" vertical="center"/>
    </xf>
    <xf numFmtId="0" fontId="9" fillId="0" borderId="10" xfId="58" applyNumberFormat="1" applyFont="1" applyFill="1" applyBorder="1" applyAlignment="1" applyProtection="1">
      <alignment horizontal="right" vertical="center"/>
      <protection hidden="1"/>
    </xf>
    <xf numFmtId="191" fontId="9" fillId="0" borderId="10" xfId="59" applyNumberFormat="1" applyFont="1" applyFill="1" applyBorder="1" applyAlignment="1">
      <alignment horizontal="left" vertical="center" wrapText="1"/>
      <protection/>
    </xf>
    <xf numFmtId="0" fontId="9" fillId="0" borderId="10" xfId="0" applyNumberFormat="1" applyFont="1" applyFill="1" applyBorder="1" applyAlignment="1">
      <alignment horizontal="center" vertical="center"/>
    </xf>
    <xf numFmtId="2" fontId="9" fillId="0" borderId="10" xfId="42" applyNumberFormat="1" applyFont="1" applyFill="1" applyBorder="1" applyAlignment="1">
      <alignment horizontal="center" vertical="center"/>
    </xf>
    <xf numFmtId="4" fontId="70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58" applyNumberFormat="1" applyFont="1" applyFill="1" applyBorder="1" applyAlignment="1" applyProtection="1" quotePrefix="1">
      <alignment horizontal="right" vertical="center"/>
      <protection hidden="1"/>
    </xf>
    <xf numFmtId="0" fontId="15" fillId="34" borderId="10" xfId="0" applyNumberFormat="1" applyFont="1" applyFill="1" applyBorder="1" applyAlignment="1">
      <alignment horizontal="center" vertical="center"/>
    </xf>
    <xf numFmtId="2" fontId="9" fillId="34" borderId="10" xfId="42" applyNumberFormat="1" applyFont="1" applyFill="1" applyBorder="1" applyAlignment="1">
      <alignment horizontal="center" vertical="center"/>
    </xf>
    <xf numFmtId="43" fontId="69" fillId="34" borderId="10" xfId="0" applyNumberFormat="1" applyFont="1" applyFill="1" applyBorder="1" applyAlignment="1">
      <alignment horizontal="center" vertical="center" wrapText="1"/>
    </xf>
    <xf numFmtId="4" fontId="69" fillId="34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91" fontId="9" fillId="0" borderId="10" xfId="0" applyNumberFormat="1" applyFont="1" applyFill="1" applyBorder="1" applyAlignment="1">
      <alignment horizontal="left" vertical="center" wrapText="1"/>
    </xf>
    <xf numFmtId="191" fontId="9" fillId="0" borderId="10" xfId="58" applyNumberFormat="1" applyFont="1" applyFill="1" applyBorder="1" applyAlignment="1" applyProtection="1">
      <alignment horizontal="left" vertical="center" wrapText="1"/>
      <protection hidden="1"/>
    </xf>
    <xf numFmtId="2" fontId="15" fillId="34" borderId="10" xfId="42" applyNumberFormat="1" applyFont="1" applyFill="1" applyBorder="1" applyAlignment="1">
      <alignment horizontal="center" vertical="center"/>
    </xf>
    <xf numFmtId="191" fontId="9" fillId="0" borderId="10" xfId="59" applyNumberFormat="1" applyFont="1" applyFill="1" applyBorder="1" applyAlignment="1">
      <alignment vertical="center" wrapText="1"/>
      <protection/>
    </xf>
    <xf numFmtId="191" fontId="9" fillId="33" borderId="10" xfId="59" applyNumberFormat="1" applyFont="1" applyFill="1" applyBorder="1" applyAlignment="1">
      <alignment horizontal="left" vertical="center" wrapText="1"/>
      <protection/>
    </xf>
    <xf numFmtId="191" fontId="15" fillId="34" borderId="10" xfId="58" applyNumberFormat="1" applyFont="1" applyFill="1" applyBorder="1" applyAlignment="1" applyProtection="1">
      <alignment horizontal="left" vertical="center" wrapText="1"/>
      <protection hidden="1"/>
    </xf>
    <xf numFmtId="191" fontId="15" fillId="34" borderId="10" xfId="58" applyNumberFormat="1" applyFont="1" applyFill="1" applyBorder="1" applyAlignment="1" applyProtection="1">
      <alignment vertical="center" wrapText="1"/>
      <protection hidden="1"/>
    </xf>
    <xf numFmtId="0" fontId="9" fillId="35" borderId="10" xfId="0" applyNumberFormat="1" applyFont="1" applyFill="1" applyBorder="1" applyAlignment="1" quotePrefix="1">
      <alignment horizontal="right" vertical="center"/>
    </xf>
    <xf numFmtId="191" fontId="9" fillId="35" borderId="10" xfId="59" applyNumberFormat="1" applyFont="1" applyFill="1" applyBorder="1" applyAlignment="1">
      <alignment horizontal="left" vertical="center" wrapText="1"/>
      <protection/>
    </xf>
    <xf numFmtId="191" fontId="9" fillId="35" borderId="10" xfId="59" applyNumberFormat="1" applyFont="1" applyFill="1" applyBorder="1" applyAlignment="1">
      <alignment vertical="center" wrapText="1"/>
      <protection/>
    </xf>
    <xf numFmtId="0" fontId="9" fillId="35" borderId="10" xfId="0" applyNumberFormat="1" applyFont="1" applyFill="1" applyBorder="1" applyAlignment="1">
      <alignment horizontal="center" vertical="center"/>
    </xf>
    <xf numFmtId="2" fontId="9" fillId="35" borderId="10" xfId="42" applyNumberFormat="1" applyFont="1" applyFill="1" applyBorder="1" applyAlignment="1">
      <alignment horizontal="center" vertical="center"/>
    </xf>
    <xf numFmtId="4" fontId="70" fillId="35" borderId="10" xfId="0" applyNumberFormat="1" applyFont="1" applyFill="1" applyBorder="1" applyAlignment="1" applyProtection="1">
      <alignment horizontal="center" vertical="center"/>
      <protection/>
    </xf>
    <xf numFmtId="191" fontId="15" fillId="34" borderId="10" xfId="59" applyNumberFormat="1" applyFont="1" applyFill="1" applyBorder="1" applyAlignment="1">
      <alignment horizontal="left" vertical="center" wrapText="1"/>
      <protection/>
    </xf>
    <xf numFmtId="191" fontId="15" fillId="34" borderId="10" xfId="59" applyNumberFormat="1" applyFont="1" applyFill="1" applyBorder="1" applyAlignment="1">
      <alignment vertical="center" wrapText="1"/>
      <protection/>
    </xf>
    <xf numFmtId="49" fontId="9" fillId="0" borderId="10" xfId="58" applyNumberFormat="1" applyFont="1" applyFill="1" applyBorder="1" applyAlignment="1" applyProtection="1" quotePrefix="1">
      <alignment horizontal="right" vertical="center"/>
      <protection hidden="1"/>
    </xf>
    <xf numFmtId="49" fontId="9" fillId="0" borderId="10" xfId="0" applyNumberFormat="1" applyFont="1" applyFill="1" applyBorder="1" applyAlignment="1" quotePrefix="1">
      <alignment horizontal="right" vertical="center"/>
    </xf>
    <xf numFmtId="191" fontId="9" fillId="34" borderId="10" xfId="59" applyNumberFormat="1" applyFont="1" applyFill="1" applyBorder="1" applyAlignment="1">
      <alignment horizontal="left" vertical="center" wrapText="1"/>
      <protection/>
    </xf>
    <xf numFmtId="49" fontId="15" fillId="34" borderId="10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right" vertical="center"/>
    </xf>
    <xf numFmtId="4" fontId="70" fillId="0" borderId="10" xfId="0" applyNumberFormat="1" applyFont="1" applyFill="1" applyBorder="1" applyAlignment="1">
      <alignment horizontal="center" vertical="center"/>
    </xf>
    <xf numFmtId="49" fontId="9" fillId="35" borderId="10" xfId="0" applyNumberFormat="1" applyFont="1" applyFill="1" applyBorder="1" applyAlignment="1" quotePrefix="1">
      <alignment horizontal="right" vertical="center"/>
    </xf>
    <xf numFmtId="49" fontId="9" fillId="35" borderId="10" xfId="58" applyNumberFormat="1" applyFont="1" applyFill="1" applyBorder="1" applyAlignment="1" applyProtection="1" quotePrefix="1">
      <alignment horizontal="right" vertical="center"/>
      <protection hidden="1"/>
    </xf>
    <xf numFmtId="0" fontId="66" fillId="0" borderId="0" xfId="0" applyFont="1" applyFill="1" applyBorder="1" applyAlignment="1">
      <alignment/>
    </xf>
    <xf numFmtId="49" fontId="7" fillId="0" borderId="13" xfId="0" applyNumberFormat="1" applyFont="1" applyFill="1" applyBorder="1" applyAlignment="1">
      <alignment horizontal="right"/>
    </xf>
    <xf numFmtId="49" fontId="66" fillId="0" borderId="11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/>
    </xf>
    <xf numFmtId="2" fontId="71" fillId="0" borderId="11" xfId="0" applyNumberFormat="1" applyFont="1" applyFill="1" applyBorder="1" applyAlignment="1" applyProtection="1">
      <alignment horizontal="right" vertical="center"/>
      <protection/>
    </xf>
    <xf numFmtId="0" fontId="68" fillId="33" borderId="0" xfId="0" applyFont="1" applyFill="1" applyBorder="1" applyAlignment="1">
      <alignment/>
    </xf>
    <xf numFmtId="4" fontId="66" fillId="33" borderId="0" xfId="0" applyNumberFormat="1" applyFont="1" applyFill="1" applyAlignment="1">
      <alignment/>
    </xf>
    <xf numFmtId="2" fontId="66" fillId="0" borderId="0" xfId="0" applyNumberFormat="1" applyFont="1" applyFill="1" applyBorder="1" applyAlignment="1">
      <alignment horizontal="center"/>
    </xf>
    <xf numFmtId="2" fontId="73" fillId="0" borderId="0" xfId="0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66" fillId="33" borderId="0" xfId="0" applyFont="1" applyFill="1" applyAlignment="1">
      <alignment horizontal="center" vertical="center"/>
    </xf>
    <xf numFmtId="183" fontId="66" fillId="33" borderId="0" xfId="42" applyFont="1" applyFill="1" applyAlignment="1">
      <alignment/>
    </xf>
    <xf numFmtId="4" fontId="70" fillId="33" borderId="0" xfId="0" applyNumberFormat="1" applyFont="1" applyFill="1" applyAlignment="1">
      <alignment horizontal="right"/>
    </xf>
    <xf numFmtId="4" fontId="70" fillId="0" borderId="0" xfId="0" applyNumberFormat="1" applyFont="1" applyAlignment="1">
      <alignment horizontal="right"/>
    </xf>
    <xf numFmtId="183" fontId="66" fillId="33" borderId="0" xfId="42" applyFont="1" applyFill="1" applyAlignment="1">
      <alignment horizontal="center"/>
    </xf>
    <xf numFmtId="4" fontId="66" fillId="33" borderId="0" xfId="0" applyNumberFormat="1" applyFont="1" applyFill="1" applyAlignment="1">
      <alignment horizontal="center"/>
    </xf>
    <xf numFmtId="183" fontId="66" fillId="33" borderId="0" xfId="42" applyFont="1" applyFill="1" applyBorder="1" applyAlignment="1">
      <alignment horizontal="center" vertical="center" wrapText="1"/>
    </xf>
    <xf numFmtId="0" fontId="15" fillId="34" borderId="10" xfId="0" applyNumberFormat="1" applyFont="1" applyFill="1" applyBorder="1" applyAlignment="1">
      <alignment horizontal="center" vertical="center" wrapText="1"/>
    </xf>
    <xf numFmtId="43" fontId="15" fillId="34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37" borderId="10" xfId="0" applyNumberFormat="1" applyFont="1" applyFill="1" applyBorder="1" applyAlignment="1">
      <alignment horizontal="center" vertical="center" wrapText="1"/>
    </xf>
    <xf numFmtId="4" fontId="70" fillId="37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>
      <alignment horizontal="center" vertical="center"/>
    </xf>
    <xf numFmtId="183" fontId="19" fillId="0" borderId="10" xfId="42" applyFont="1" applyFill="1" applyBorder="1" applyAlignment="1">
      <alignment horizontal="right" vertical="center"/>
    </xf>
    <xf numFmtId="183" fontId="66" fillId="33" borderId="0" xfId="42" applyFont="1" applyFill="1" applyBorder="1" applyAlignment="1">
      <alignment/>
    </xf>
    <xf numFmtId="4" fontId="68" fillId="33" borderId="0" xfId="0" applyNumberFormat="1" applyFont="1" applyFill="1" applyBorder="1" applyAlignment="1">
      <alignment/>
    </xf>
    <xf numFmtId="4" fontId="66" fillId="33" borderId="0" xfId="0" applyNumberFormat="1" applyFont="1" applyFill="1" applyAlignment="1">
      <alignment/>
    </xf>
    <xf numFmtId="183" fontId="66" fillId="33" borderId="0" xfId="42" applyFont="1" applyFill="1" applyAlignment="1">
      <alignment horizontal="center" vertical="center"/>
    </xf>
    <xf numFmtId="49" fontId="21" fillId="34" borderId="14" xfId="65" applyNumberFormat="1" applyFont="1" applyFill="1" applyBorder="1" applyAlignment="1">
      <alignment horizontal="left" wrapText="1"/>
      <protection/>
    </xf>
    <xf numFmtId="0" fontId="9" fillId="34" borderId="10" xfId="0" applyFont="1" applyFill="1" applyBorder="1" applyAlignment="1">
      <alignment horizontal="center" wrapText="1"/>
    </xf>
    <xf numFmtId="2" fontId="9" fillId="34" borderId="10" xfId="42" applyNumberFormat="1" applyFont="1" applyFill="1" applyBorder="1" applyAlignment="1">
      <alignment horizontal="center" wrapText="1"/>
    </xf>
    <xf numFmtId="0" fontId="9" fillId="36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wrapText="1"/>
    </xf>
    <xf numFmtId="0" fontId="9" fillId="36" borderId="10" xfId="0" applyFont="1" applyFill="1" applyBorder="1" applyAlignment="1">
      <alignment vertical="center" wrapText="1"/>
    </xf>
    <xf numFmtId="49" fontId="21" fillId="36" borderId="14" xfId="61" applyNumberFormat="1" applyFont="1" applyFill="1" applyBorder="1" applyAlignment="1">
      <alignment horizontal="left" wrapText="1"/>
      <protection/>
    </xf>
    <xf numFmtId="49" fontId="21" fillId="36" borderId="10" xfId="61" applyNumberFormat="1" applyFont="1" applyFill="1" applyBorder="1" applyAlignment="1">
      <alignment wrapText="1"/>
      <protection/>
    </xf>
    <xf numFmtId="0" fontId="17" fillId="36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vertical="center" wrapText="1"/>
    </xf>
    <xf numFmtId="0" fontId="17" fillId="36" borderId="10" xfId="0" applyFont="1" applyFill="1" applyBorder="1" applyAlignment="1">
      <alignment horizontal="justify" vertical="center"/>
    </xf>
    <xf numFmtId="0" fontId="17" fillId="36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left" vertical="center"/>
    </xf>
    <xf numFmtId="49" fontId="8" fillId="36" borderId="10" xfId="58" applyNumberFormat="1" applyFont="1" applyFill="1" applyBorder="1" applyAlignment="1" applyProtection="1">
      <alignment horizontal="right" vertical="center"/>
      <protection hidden="1"/>
    </xf>
    <xf numFmtId="191" fontId="8" fillId="36" borderId="10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right"/>
    </xf>
    <xf numFmtId="9" fontId="6" fillId="0" borderId="0" xfId="64" applyFont="1" applyFill="1" applyAlignment="1">
      <alignment/>
    </xf>
    <xf numFmtId="2" fontId="3" fillId="33" borderId="10" xfId="60" applyNumberFormat="1" applyFont="1" applyFill="1" applyBorder="1" applyAlignment="1">
      <alignment horizontal="center" vertical="center" wrapText="1"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0" fontId="9" fillId="36" borderId="11" xfId="0" applyFont="1" applyFill="1" applyBorder="1" applyAlignment="1">
      <alignment wrapText="1"/>
    </xf>
    <xf numFmtId="0" fontId="9" fillId="36" borderId="11" xfId="0" applyFont="1" applyFill="1" applyBorder="1" applyAlignment="1">
      <alignment horizontal="center" wrapText="1"/>
    </xf>
    <xf numFmtId="49" fontId="9" fillId="24" borderId="10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vertical="center" wrapText="1"/>
    </xf>
    <xf numFmtId="3" fontId="9" fillId="24" borderId="10" xfId="43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2" fontId="70" fillId="24" borderId="10" xfId="0" applyNumberFormat="1" applyFont="1" applyFill="1" applyBorder="1" applyAlignment="1">
      <alignment horizontal="center" vertical="center"/>
    </xf>
    <xf numFmtId="2" fontId="70" fillId="24" borderId="10" xfId="0" applyNumberFormat="1" applyFont="1" applyFill="1" applyBorder="1" applyAlignment="1" applyProtection="1">
      <alignment horizontal="center" vertical="center"/>
      <protection/>
    </xf>
    <xf numFmtId="4" fontId="70" fillId="24" borderId="10" xfId="0" applyNumberFormat="1" applyFont="1" applyFill="1" applyBorder="1" applyAlignment="1" applyProtection="1">
      <alignment horizontal="center" vertical="center"/>
      <protection/>
    </xf>
    <xf numFmtId="43" fontId="14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14" fillId="34" borderId="10" xfId="0" applyNumberFormat="1" applyFont="1" applyFill="1" applyBorder="1" applyAlignment="1">
      <alignment horizontal="center" vertical="center" wrapText="1"/>
    </xf>
    <xf numFmtId="2" fontId="9" fillId="37" borderId="10" xfId="0" applyNumberFormat="1" applyFont="1" applyFill="1" applyBorder="1" applyAlignment="1">
      <alignment horizontal="center" vertical="center" wrapText="1"/>
    </xf>
    <xf numFmtId="2" fontId="9" fillId="0" borderId="10" xfId="43" applyNumberFormat="1" applyFont="1" applyFill="1" applyBorder="1" applyAlignment="1">
      <alignment horizontal="center" vertical="center" wrapText="1"/>
    </xf>
    <xf numFmtId="2" fontId="9" fillId="37" borderId="10" xfId="43" applyNumberFormat="1" applyFont="1" applyFill="1" applyBorder="1" applyAlignment="1">
      <alignment horizontal="center" vertical="center" wrapText="1"/>
    </xf>
    <xf numFmtId="2" fontId="9" fillId="24" borderId="10" xfId="0" applyNumberFormat="1" applyFont="1" applyFill="1" applyBorder="1" applyAlignment="1">
      <alignment horizontal="center" vertical="center" wrapText="1"/>
    </xf>
    <xf numFmtId="191" fontId="19" fillId="0" borderId="10" xfId="0" applyNumberFormat="1" applyFont="1" applyFill="1" applyBorder="1" applyAlignment="1">
      <alignment horizontal="center" vertical="center" wrapText="1"/>
    </xf>
    <xf numFmtId="183" fontId="19" fillId="0" borderId="10" xfId="42" applyFont="1" applyFill="1" applyBorder="1" applyAlignment="1">
      <alignment horizontal="center" vertical="center"/>
    </xf>
    <xf numFmtId="2" fontId="71" fillId="0" borderId="11" xfId="0" applyNumberFormat="1" applyFont="1" applyFill="1" applyBorder="1" applyAlignment="1" applyProtection="1">
      <alignment horizontal="center" vertical="center"/>
      <protection/>
    </xf>
    <xf numFmtId="4" fontId="71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horizontal="left" vertical="center" wrapText="1"/>
    </xf>
    <xf numFmtId="0" fontId="9" fillId="24" borderId="10" xfId="0" applyNumberFormat="1" applyFont="1" applyFill="1" applyBorder="1" applyAlignment="1" quotePrefix="1">
      <alignment horizontal="right" vertical="center"/>
    </xf>
    <xf numFmtId="49" fontId="9" fillId="24" borderId="10" xfId="0" applyNumberFormat="1" applyFont="1" applyFill="1" applyBorder="1" applyAlignment="1" quotePrefix="1">
      <alignment horizontal="right" vertical="center"/>
    </xf>
    <xf numFmtId="191" fontId="9" fillId="24" borderId="10" xfId="59" applyNumberFormat="1" applyFont="1" applyFill="1" applyBorder="1" applyAlignment="1">
      <alignment horizontal="left" vertical="center" wrapText="1"/>
      <protection/>
    </xf>
    <xf numFmtId="0" fontId="9" fillId="24" borderId="10" xfId="0" applyNumberFormat="1" applyFont="1" applyFill="1" applyBorder="1" applyAlignment="1">
      <alignment horizontal="center" vertical="center"/>
    </xf>
    <xf numFmtId="2" fontId="9" fillId="24" borderId="10" xfId="42" applyNumberFormat="1" applyFont="1" applyFill="1" applyBorder="1" applyAlignment="1">
      <alignment horizontal="center" vertical="center"/>
    </xf>
    <xf numFmtId="4" fontId="70" fillId="36" borderId="10" xfId="0" applyNumberFormat="1" applyFont="1" applyFill="1" applyBorder="1" applyAlignment="1" applyProtection="1">
      <alignment horizontal="center" vertical="center"/>
      <protection/>
    </xf>
    <xf numFmtId="0" fontId="70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vertical="center" wrapText="1"/>
    </xf>
    <xf numFmtId="43" fontId="15" fillId="33" borderId="10" xfId="0" applyNumberFormat="1" applyFont="1" applyFill="1" applyBorder="1" applyAlignment="1">
      <alignment vertical="center" wrapText="1"/>
    </xf>
    <xf numFmtId="2" fontId="66" fillId="0" borderId="0" xfId="0" applyNumberFormat="1" applyFont="1" applyFill="1" applyAlignment="1">
      <alignment/>
    </xf>
    <xf numFmtId="49" fontId="70" fillId="24" borderId="10" xfId="0" applyNumberFormat="1" applyFont="1" applyFill="1" applyBorder="1" applyAlignment="1">
      <alignment horizontal="center"/>
    </xf>
    <xf numFmtId="49" fontId="70" fillId="24" borderId="10" xfId="0" applyNumberFormat="1" applyFont="1" applyFill="1" applyBorder="1" applyAlignment="1">
      <alignment horizontal="center" vertical="center"/>
    </xf>
    <xf numFmtId="49" fontId="9" fillId="24" borderId="10" xfId="0" applyNumberFormat="1" applyFont="1" applyFill="1" applyBorder="1" applyAlignment="1">
      <alignment horizontal="center" vertical="center"/>
    </xf>
    <xf numFmtId="191" fontId="9" fillId="24" borderId="10" xfId="59" applyNumberFormat="1" applyFont="1" applyFill="1" applyBorder="1" applyAlignment="1">
      <alignment horizontal="left" vertical="center" wrapText="1"/>
      <protection/>
    </xf>
    <xf numFmtId="191" fontId="9" fillId="24" borderId="10" xfId="0" applyNumberFormat="1" applyFont="1" applyFill="1" applyBorder="1" applyAlignment="1">
      <alignment horizontal="center" vertical="center" wrapText="1"/>
    </xf>
    <xf numFmtId="0" fontId="9" fillId="24" borderId="10" xfId="0" applyNumberFormat="1" applyFont="1" applyFill="1" applyBorder="1" applyAlignment="1">
      <alignment horizontal="center" vertical="center"/>
    </xf>
    <xf numFmtId="4" fontId="70" fillId="36" borderId="10" xfId="0" applyNumberFormat="1" applyFont="1" applyFill="1" applyBorder="1" applyAlignment="1">
      <alignment horizontal="center" vertical="center"/>
    </xf>
    <xf numFmtId="4" fontId="69" fillId="36" borderId="10" xfId="0" applyNumberFormat="1" applyFont="1" applyFill="1" applyBorder="1" applyAlignment="1">
      <alignment horizontal="right" vertical="center" wrapText="1"/>
    </xf>
    <xf numFmtId="4" fontId="17" fillId="36" borderId="10" xfId="0" applyNumberFormat="1" applyFont="1" applyFill="1" applyBorder="1" applyAlignment="1">
      <alignment horizontal="center" vertical="center" wrapText="1"/>
    </xf>
    <xf numFmtId="4" fontId="17" fillId="36" borderId="10" xfId="0" applyNumberFormat="1" applyFont="1" applyFill="1" applyBorder="1" applyAlignment="1">
      <alignment horizontal="center" vertical="center"/>
    </xf>
    <xf numFmtId="0" fontId="66" fillId="37" borderId="10" xfId="0" applyFont="1" applyFill="1" applyBorder="1" applyAlignment="1">
      <alignment vertical="center"/>
    </xf>
    <xf numFmtId="0" fontId="66" fillId="35" borderId="10" xfId="0" applyFont="1" applyFill="1" applyBorder="1" applyAlignment="1">
      <alignment vertical="center"/>
    </xf>
    <xf numFmtId="0" fontId="66" fillId="24" borderId="10" xfId="0" applyFont="1" applyFill="1" applyBorder="1" applyAlignment="1">
      <alignment vertical="center"/>
    </xf>
    <xf numFmtId="0" fontId="6" fillId="36" borderId="10" xfId="0" applyFont="1" applyFill="1" applyBorder="1" applyAlignment="1">
      <alignment vertical="center"/>
    </xf>
    <xf numFmtId="43" fontId="4" fillId="0" borderId="0" xfId="0" applyNumberFormat="1" applyFont="1" applyBorder="1" applyAlignment="1">
      <alignment/>
    </xf>
    <xf numFmtId="43" fontId="7" fillId="0" borderId="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66" fillId="33" borderId="0" xfId="0" applyFont="1" applyFill="1" applyAlignment="1">
      <alignment horizontal="center"/>
    </xf>
    <xf numFmtId="0" fontId="66" fillId="33" borderId="0" xfId="0" applyFont="1" applyFill="1" applyBorder="1" applyAlignment="1">
      <alignment horizontal="left" vertical="center" wrapText="1"/>
    </xf>
    <xf numFmtId="0" fontId="66" fillId="33" borderId="0" xfId="0" applyFont="1" applyFill="1" applyAlignment="1">
      <alignment horizontal="center"/>
    </xf>
    <xf numFmtId="0" fontId="70" fillId="33" borderId="0" xfId="0" applyFont="1" applyFill="1" applyAlignment="1">
      <alignment horizontal="right"/>
    </xf>
    <xf numFmtId="0" fontId="10" fillId="33" borderId="0" xfId="0" applyFont="1" applyFill="1" applyAlignment="1">
      <alignment horizontal="center"/>
    </xf>
    <xf numFmtId="0" fontId="66" fillId="33" borderId="0" xfId="0" applyFont="1" applyFill="1" applyAlignment="1">
      <alignment horizontal="center"/>
    </xf>
    <xf numFmtId="4" fontId="15" fillId="0" borderId="10" xfId="0" applyNumberFormat="1" applyFont="1" applyFill="1" applyBorder="1" applyAlignment="1" applyProtection="1">
      <alignment horizontal="center" vertical="center"/>
      <protection/>
    </xf>
    <xf numFmtId="4" fontId="6" fillId="33" borderId="10" xfId="0" applyNumberFormat="1" applyFont="1" applyFill="1" applyBorder="1" applyAlignment="1">
      <alignment/>
    </xf>
    <xf numFmtId="2" fontId="15" fillId="33" borderId="10" xfId="0" applyNumberFormat="1" applyFont="1" applyFill="1" applyBorder="1" applyAlignment="1">
      <alignment horizontal="center" vertical="center" wrapText="1"/>
    </xf>
    <xf numFmtId="2" fontId="66" fillId="33" borderId="10" xfId="0" applyNumberFormat="1" applyFont="1" applyFill="1" applyBorder="1" applyAlignment="1">
      <alignment/>
    </xf>
    <xf numFmtId="0" fontId="66" fillId="33" borderId="0" xfId="0" applyFont="1" applyFill="1" applyAlignment="1">
      <alignment vertical="center"/>
    </xf>
    <xf numFmtId="0" fontId="66" fillId="33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9" fillId="33" borderId="0" xfId="65" applyFont="1" applyFill="1">
      <alignment/>
      <protection/>
    </xf>
    <xf numFmtId="0" fontId="9" fillId="33" borderId="0" xfId="65" applyFont="1" applyFill="1" applyAlignment="1">
      <alignment horizontal="right"/>
      <protection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4" fontId="5" fillId="33" borderId="0" xfId="0" applyNumberFormat="1" applyFont="1" applyFill="1" applyBorder="1" applyAlignment="1">
      <alignment horizontal="center"/>
    </xf>
    <xf numFmtId="4" fontId="6" fillId="33" borderId="15" xfId="0" applyNumberFormat="1" applyFont="1" applyFill="1" applyBorder="1" applyAlignment="1">
      <alignment/>
    </xf>
    <xf numFmtId="0" fontId="6" fillId="33" borderId="0" xfId="0" applyFont="1" applyFill="1" applyAlignment="1">
      <alignment horizontal="right"/>
    </xf>
    <xf numFmtId="4" fontId="6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4" fontId="6" fillId="33" borderId="15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wrapText="1"/>
    </xf>
    <xf numFmtId="49" fontId="7" fillId="33" borderId="18" xfId="0" applyNumberFormat="1" applyFont="1" applyFill="1" applyBorder="1" applyAlignment="1">
      <alignment horizontal="center" wrapText="1"/>
    </xf>
    <xf numFmtId="0" fontId="7" fillId="33" borderId="19" xfId="0" applyFont="1" applyFill="1" applyBorder="1" applyAlignment="1">
      <alignment horizontal="center" wrapText="1"/>
    </xf>
    <xf numFmtId="183" fontId="7" fillId="33" borderId="20" xfId="42" applyFont="1" applyFill="1" applyBorder="1" applyAlignment="1">
      <alignment horizontal="right" wrapText="1"/>
    </xf>
    <xf numFmtId="183" fontId="7" fillId="33" borderId="21" xfId="42" applyFont="1" applyFill="1" applyBorder="1" applyAlignment="1">
      <alignment horizontal="right" wrapText="1"/>
    </xf>
    <xf numFmtId="183" fontId="7" fillId="33" borderId="22" xfId="42" applyFont="1" applyFill="1" applyBorder="1" applyAlignment="1">
      <alignment horizontal="right" wrapText="1"/>
    </xf>
    <xf numFmtId="2" fontId="4" fillId="33" borderId="23" xfId="0" applyNumberFormat="1" applyFont="1" applyFill="1" applyBorder="1" applyAlignment="1">
      <alignment/>
    </xf>
    <xf numFmtId="0" fontId="7" fillId="33" borderId="24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7" fillId="33" borderId="25" xfId="0" applyNumberFormat="1" applyFont="1" applyFill="1" applyBorder="1" applyAlignment="1">
      <alignment horizontal="center" wrapText="1"/>
    </xf>
    <xf numFmtId="0" fontId="7" fillId="33" borderId="26" xfId="0" applyFont="1" applyFill="1" applyBorder="1" applyAlignment="1">
      <alignment horizontal="center" wrapText="1"/>
    </xf>
    <xf numFmtId="0" fontId="7" fillId="33" borderId="27" xfId="0" applyFont="1" applyFill="1" applyBorder="1" applyAlignment="1">
      <alignment horizontal="right"/>
    </xf>
    <xf numFmtId="183" fontId="7" fillId="33" borderId="28" xfId="42" applyFont="1" applyFill="1" applyBorder="1" applyAlignment="1">
      <alignment horizontal="right"/>
    </xf>
    <xf numFmtId="183" fontId="7" fillId="33" borderId="29" xfId="42" applyNumberFormat="1" applyFont="1" applyFill="1" applyBorder="1" applyAlignment="1">
      <alignment horizontal="right"/>
    </xf>
    <xf numFmtId="183" fontId="7" fillId="33" borderId="30" xfId="42" applyFont="1" applyFill="1" applyBorder="1" applyAlignment="1">
      <alignment horizontal="right"/>
    </xf>
    <xf numFmtId="183" fontId="7" fillId="33" borderId="31" xfId="42" applyFont="1" applyFill="1" applyBorder="1" applyAlignment="1">
      <alignment horizontal="right"/>
    </xf>
    <xf numFmtId="2" fontId="7" fillId="33" borderId="19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183" fontId="4" fillId="33" borderId="32" xfId="42" applyFont="1" applyFill="1" applyBorder="1" applyAlignment="1">
      <alignment horizontal="right"/>
    </xf>
    <xf numFmtId="4" fontId="4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183" fontId="4" fillId="33" borderId="33" xfId="42" applyFont="1" applyFill="1" applyBorder="1" applyAlignment="1">
      <alignment horizontal="right"/>
    </xf>
    <xf numFmtId="183" fontId="4" fillId="33" borderId="34" xfId="42" applyNumberFormat="1" applyFont="1" applyFill="1" applyBorder="1" applyAlignment="1">
      <alignment horizontal="right"/>
    </xf>
    <xf numFmtId="4" fontId="7" fillId="33" borderId="19" xfId="0" applyNumberFormat="1" applyFont="1" applyFill="1" applyBorder="1" applyAlignment="1">
      <alignment horizontal="right"/>
    </xf>
    <xf numFmtId="183" fontId="7" fillId="33" borderId="19" xfId="42" applyFont="1" applyFill="1" applyBorder="1" applyAlignment="1">
      <alignment horizontal="right"/>
    </xf>
    <xf numFmtId="4" fontId="7" fillId="33" borderId="0" xfId="0" applyNumberFormat="1" applyFont="1" applyFill="1" applyBorder="1" applyAlignment="1">
      <alignment horizontal="right"/>
    </xf>
    <xf numFmtId="0" fontId="5" fillId="33" borderId="19" xfId="0" applyFont="1" applyFill="1" applyBorder="1" applyAlignment="1">
      <alignment horizontal="right" wrapText="1"/>
    </xf>
    <xf numFmtId="183" fontId="7" fillId="33" borderId="23" xfId="42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35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66" fillId="33" borderId="0" xfId="0" applyFont="1" applyFill="1" applyAlignment="1">
      <alignment horizontal="justify" vertical="center"/>
    </xf>
    <xf numFmtId="0" fontId="6" fillId="33" borderId="0" xfId="0" applyFont="1" applyFill="1" applyBorder="1" applyAlignment="1">
      <alignment horizontal="right"/>
    </xf>
    <xf numFmtId="0" fontId="9" fillId="33" borderId="0" xfId="0" applyFont="1" applyFill="1" applyAlignment="1">
      <alignment horizontal="right" vertical="center"/>
    </xf>
    <xf numFmtId="0" fontId="70" fillId="33" borderId="0" xfId="0" applyFont="1" applyFill="1" applyAlignment="1">
      <alignment horizontal="right" vertical="center"/>
    </xf>
    <xf numFmtId="0" fontId="72" fillId="33" borderId="0" xfId="0" applyFont="1" applyFill="1" applyAlignment="1">
      <alignment horizontal="right"/>
    </xf>
    <xf numFmtId="0" fontId="7" fillId="33" borderId="36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wrapText="1"/>
    </xf>
    <xf numFmtId="49" fontId="7" fillId="33" borderId="11" xfId="0" applyNumberFormat="1" applyFont="1" applyFill="1" applyBorder="1" applyAlignment="1">
      <alignment horizontal="center" wrapText="1"/>
    </xf>
    <xf numFmtId="0" fontId="7" fillId="33" borderId="39" xfId="0" applyFont="1" applyFill="1" applyBorder="1" applyAlignment="1">
      <alignment horizontal="center" wrapText="1"/>
    </xf>
    <xf numFmtId="183" fontId="4" fillId="33" borderId="40" xfId="42" applyFont="1" applyFill="1" applyBorder="1" applyAlignment="1">
      <alignment horizontal="center" vertical="center" wrapText="1"/>
    </xf>
    <xf numFmtId="183" fontId="4" fillId="33" borderId="13" xfId="42" applyFont="1" applyFill="1" applyBorder="1" applyAlignment="1">
      <alignment horizontal="center" vertical="center" wrapText="1"/>
    </xf>
    <xf numFmtId="183" fontId="4" fillId="33" borderId="11" xfId="42" applyFont="1" applyFill="1" applyBorder="1" applyAlignment="1">
      <alignment horizontal="center" vertical="center" wrapText="1"/>
    </xf>
    <xf numFmtId="4" fontId="4" fillId="33" borderId="41" xfId="0" applyNumberFormat="1" applyFont="1" applyFill="1" applyBorder="1" applyAlignment="1">
      <alignment vertical="center"/>
    </xf>
    <xf numFmtId="0" fontId="4" fillId="33" borderId="42" xfId="0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wrapText="1"/>
    </xf>
    <xf numFmtId="0" fontId="7" fillId="33" borderId="43" xfId="0" applyFont="1" applyFill="1" applyBorder="1" applyAlignment="1">
      <alignment horizontal="center" wrapText="1"/>
    </xf>
    <xf numFmtId="183" fontId="4" fillId="33" borderId="44" xfId="42" applyFont="1" applyFill="1" applyBorder="1" applyAlignment="1">
      <alignment horizontal="center" vertical="center" wrapText="1"/>
    </xf>
    <xf numFmtId="183" fontId="4" fillId="33" borderId="14" xfId="42" applyFont="1" applyFill="1" applyBorder="1" applyAlignment="1">
      <alignment horizontal="center" vertical="center" wrapText="1"/>
    </xf>
    <xf numFmtId="183" fontId="4" fillId="33" borderId="10" xfId="42" applyFont="1" applyFill="1" applyBorder="1" applyAlignment="1">
      <alignment horizontal="center" vertical="center" wrapText="1"/>
    </xf>
    <xf numFmtId="4" fontId="4" fillId="33" borderId="45" xfId="0" applyNumberFormat="1" applyFont="1" applyFill="1" applyBorder="1" applyAlignment="1">
      <alignment vertical="center"/>
    </xf>
    <xf numFmtId="0" fontId="4" fillId="33" borderId="46" xfId="0" applyFont="1" applyFill="1" applyBorder="1" applyAlignment="1">
      <alignment horizontal="center" wrapText="1"/>
    </xf>
    <xf numFmtId="49" fontId="7" fillId="33" borderId="47" xfId="0" applyNumberFormat="1" applyFont="1" applyFill="1" applyBorder="1" applyAlignment="1">
      <alignment horizontal="center" wrapText="1"/>
    </xf>
    <xf numFmtId="0" fontId="7" fillId="33" borderId="48" xfId="0" applyFont="1" applyFill="1" applyBorder="1" applyAlignment="1">
      <alignment horizontal="center" wrapText="1"/>
    </xf>
    <xf numFmtId="183" fontId="4" fillId="33" borderId="49" xfId="42" applyFont="1" applyFill="1" applyBorder="1" applyAlignment="1">
      <alignment horizontal="center" vertical="center" wrapText="1"/>
    </xf>
    <xf numFmtId="183" fontId="4" fillId="33" borderId="50" xfId="42" applyFont="1" applyFill="1" applyBorder="1" applyAlignment="1">
      <alignment horizontal="center" vertical="center" wrapText="1"/>
    </xf>
    <xf numFmtId="183" fontId="4" fillId="33" borderId="47" xfId="42" applyFont="1" applyFill="1" applyBorder="1" applyAlignment="1">
      <alignment horizontal="center" vertical="center" wrapText="1"/>
    </xf>
    <xf numFmtId="4" fontId="4" fillId="33" borderId="51" xfId="0" applyNumberFormat="1" applyFont="1" applyFill="1" applyBorder="1" applyAlignment="1">
      <alignment vertical="center"/>
    </xf>
    <xf numFmtId="0" fontId="7" fillId="33" borderId="52" xfId="0" applyNumberFormat="1" applyFont="1" applyFill="1" applyBorder="1" applyAlignment="1">
      <alignment horizontal="center" wrapText="1"/>
    </xf>
    <xf numFmtId="0" fontId="7" fillId="33" borderId="53" xfId="0" applyFont="1" applyFill="1" applyBorder="1" applyAlignment="1">
      <alignment horizontal="center" wrapText="1"/>
    </xf>
    <xf numFmtId="0" fontId="7" fillId="33" borderId="54" xfId="0" applyFont="1" applyFill="1" applyBorder="1" applyAlignment="1">
      <alignment horizontal="right"/>
    </xf>
    <xf numFmtId="183" fontId="7" fillId="33" borderId="19" xfId="42" applyFont="1" applyFill="1" applyBorder="1" applyAlignment="1">
      <alignment horizontal="right" vertical="center"/>
    </xf>
    <xf numFmtId="183" fontId="7" fillId="33" borderId="55" xfId="42" applyNumberFormat="1" applyFont="1" applyFill="1" applyBorder="1" applyAlignment="1">
      <alignment horizontal="right" vertical="center"/>
    </xf>
    <xf numFmtId="183" fontId="7" fillId="33" borderId="53" xfId="42" applyFont="1" applyFill="1" applyBorder="1" applyAlignment="1">
      <alignment horizontal="right" vertical="center"/>
    </xf>
    <xf numFmtId="4" fontId="4" fillId="33" borderId="56" xfId="0" applyNumberFormat="1" applyFont="1" applyFill="1" applyBorder="1" applyAlignment="1">
      <alignment vertical="center"/>
    </xf>
    <xf numFmtId="4" fontId="7" fillId="33" borderId="57" xfId="0" applyNumberFormat="1" applyFont="1" applyFill="1" applyBorder="1" applyAlignment="1">
      <alignment horizontal="right"/>
    </xf>
    <xf numFmtId="183" fontId="4" fillId="33" borderId="40" xfId="42" applyFont="1" applyFill="1" applyBorder="1" applyAlignment="1">
      <alignment horizontal="right"/>
    </xf>
    <xf numFmtId="4" fontId="4" fillId="33" borderId="57" xfId="0" applyNumberFormat="1" applyFont="1" applyFill="1" applyBorder="1" applyAlignment="1">
      <alignment horizontal="right"/>
    </xf>
    <xf numFmtId="183" fontId="4" fillId="33" borderId="44" xfId="42" applyFont="1" applyFill="1" applyBorder="1" applyAlignment="1">
      <alignment horizontal="right"/>
    </xf>
    <xf numFmtId="4" fontId="7" fillId="33" borderId="58" xfId="0" applyNumberFormat="1" applyFont="1" applyFill="1" applyBorder="1" applyAlignment="1">
      <alignment horizontal="right"/>
    </xf>
    <xf numFmtId="183" fontId="4" fillId="33" borderId="44" xfId="42" applyNumberFormat="1" applyFont="1" applyFill="1" applyBorder="1" applyAlignment="1">
      <alignment horizontal="right"/>
    </xf>
    <xf numFmtId="4" fontId="7" fillId="33" borderId="59" xfId="0" applyNumberFormat="1" applyFont="1" applyFill="1" applyBorder="1" applyAlignment="1">
      <alignment horizontal="right"/>
    </xf>
    <xf numFmtId="4" fontId="7" fillId="33" borderId="60" xfId="0" applyNumberFormat="1" applyFont="1" applyFill="1" applyBorder="1" applyAlignment="1">
      <alignment horizontal="right"/>
    </xf>
    <xf numFmtId="183" fontId="7" fillId="33" borderId="44" xfId="42" applyFont="1" applyFill="1" applyBorder="1" applyAlignment="1">
      <alignment horizontal="right"/>
    </xf>
    <xf numFmtId="0" fontId="5" fillId="33" borderId="60" xfId="0" applyFont="1" applyFill="1" applyBorder="1" applyAlignment="1">
      <alignment horizontal="right" wrapText="1"/>
    </xf>
    <xf numFmtId="183" fontId="5" fillId="33" borderId="44" xfId="42" applyFont="1" applyFill="1" applyBorder="1" applyAlignment="1">
      <alignment/>
    </xf>
    <xf numFmtId="183" fontId="5" fillId="33" borderId="49" xfId="42" applyFont="1" applyFill="1" applyBorder="1" applyAlignment="1">
      <alignment horizontal="right"/>
    </xf>
    <xf numFmtId="0" fontId="70" fillId="33" borderId="0" xfId="0" applyFont="1" applyFill="1" applyAlignment="1">
      <alignment horizontal="right" vertical="center"/>
    </xf>
    <xf numFmtId="0" fontId="72" fillId="33" borderId="0" xfId="0" applyFont="1" applyFill="1" applyAlignment="1">
      <alignment horizontal="right"/>
    </xf>
    <xf numFmtId="0" fontId="7" fillId="33" borderId="19" xfId="0" applyFont="1" applyFill="1" applyBorder="1" applyAlignment="1">
      <alignment horizontal="left" wrapText="1"/>
    </xf>
    <xf numFmtId="4" fontId="7" fillId="33" borderId="22" xfId="42" applyNumberFormat="1" applyFont="1" applyFill="1" applyBorder="1" applyAlignment="1">
      <alignment horizontal="right" wrapText="1"/>
    </xf>
    <xf numFmtId="0" fontId="4" fillId="33" borderId="29" xfId="0" applyFont="1" applyFill="1" applyBorder="1" applyAlignment="1">
      <alignment horizontal="center" wrapText="1"/>
    </xf>
    <xf numFmtId="183" fontId="7" fillId="33" borderId="19" xfId="42" applyFont="1" applyFill="1" applyBorder="1" applyAlignment="1">
      <alignment horizontal="right" wrapText="1"/>
    </xf>
    <xf numFmtId="0" fontId="7" fillId="33" borderId="26" xfId="0" applyNumberFormat="1" applyFont="1" applyFill="1" applyBorder="1" applyAlignment="1">
      <alignment horizontal="center" wrapText="1"/>
    </xf>
    <xf numFmtId="0" fontId="7" fillId="33" borderId="0" xfId="0" applyNumberFormat="1" applyFont="1" applyFill="1" applyBorder="1" applyAlignment="1">
      <alignment horizontal="center" wrapText="1"/>
    </xf>
    <xf numFmtId="0" fontId="7" fillId="33" borderId="24" xfId="0" applyFont="1" applyFill="1" applyBorder="1" applyAlignment="1">
      <alignment horizontal="right"/>
    </xf>
    <xf numFmtId="2" fontId="6" fillId="33" borderId="0" xfId="0" applyNumberFormat="1" applyFont="1" applyFill="1" applyBorder="1" applyAlignment="1">
      <alignment horizontal="center"/>
    </xf>
    <xf numFmtId="4" fontId="7" fillId="33" borderId="24" xfId="42" applyNumberFormat="1" applyFont="1" applyFill="1" applyBorder="1" applyAlignment="1">
      <alignment horizontal="right"/>
    </xf>
    <xf numFmtId="183" fontId="7" fillId="33" borderId="34" xfId="42" applyFont="1" applyFill="1" applyBorder="1" applyAlignment="1">
      <alignment/>
    </xf>
    <xf numFmtId="183" fontId="7" fillId="33" borderId="19" xfId="42" applyFont="1" applyFill="1" applyBorder="1" applyAlignment="1">
      <alignment/>
    </xf>
    <xf numFmtId="0" fontId="7" fillId="33" borderId="19" xfId="0" applyFont="1" applyFill="1" applyBorder="1" applyAlignment="1">
      <alignment horizontal="right"/>
    </xf>
    <xf numFmtId="4" fontId="9" fillId="36" borderId="11" xfId="0" applyNumberFormat="1" applyFont="1" applyFill="1" applyBorder="1" applyAlignment="1">
      <alignment horizontal="center" wrapText="1"/>
    </xf>
    <xf numFmtId="4" fontId="9" fillId="36" borderId="10" xfId="0" applyNumberFormat="1" applyFont="1" applyFill="1" applyBorder="1" applyAlignment="1">
      <alignment horizontal="center" wrapText="1"/>
    </xf>
    <xf numFmtId="4" fontId="9" fillId="36" borderId="10" xfId="0" applyNumberFormat="1" applyFont="1" applyFill="1" applyBorder="1" applyAlignment="1">
      <alignment horizontal="center" vertical="center" wrapText="1"/>
    </xf>
    <xf numFmtId="4" fontId="9" fillId="36" borderId="10" xfId="42" applyNumberFormat="1" applyFont="1" applyFill="1" applyBorder="1" applyAlignment="1">
      <alignment horizontal="center" wrapText="1"/>
    </xf>
    <xf numFmtId="4" fontId="17" fillId="36" borderId="11" xfId="0" applyNumberFormat="1" applyFont="1" applyFill="1" applyBorder="1" applyAlignment="1">
      <alignment horizontal="center" vertical="center"/>
    </xf>
    <xf numFmtId="4" fontId="9" fillId="0" borderId="10" xfId="42" applyNumberFormat="1" applyFont="1" applyFill="1" applyBorder="1" applyAlignment="1">
      <alignment horizontal="center" vertical="center"/>
    </xf>
    <xf numFmtId="2" fontId="9" fillId="0" borderId="10" xfId="42" applyNumberFormat="1" applyFont="1" applyFill="1" applyBorder="1" applyAlignment="1">
      <alignment horizontal="center" vertical="center"/>
    </xf>
    <xf numFmtId="2" fontId="69" fillId="34" borderId="10" xfId="0" applyNumberFormat="1" applyFont="1" applyFill="1" applyBorder="1" applyAlignment="1">
      <alignment horizontal="center" vertical="center" wrapText="1"/>
    </xf>
    <xf numFmtId="2" fontId="9" fillId="34" borderId="10" xfId="42" applyNumberFormat="1" applyFont="1" applyFill="1" applyBorder="1" applyAlignment="1">
      <alignment horizontal="center" vertical="center"/>
    </xf>
    <xf numFmtId="2" fontId="9" fillId="35" borderId="10" xfId="42" applyNumberFormat="1" applyFont="1" applyFill="1" applyBorder="1" applyAlignment="1">
      <alignment horizontal="center" vertical="center"/>
    </xf>
    <xf numFmtId="2" fontId="9" fillId="24" borderId="10" xfId="42" applyNumberFormat="1" applyFont="1" applyFill="1" applyBorder="1" applyAlignment="1">
      <alignment horizontal="center" vertical="center"/>
    </xf>
    <xf numFmtId="2" fontId="9" fillId="0" borderId="10" xfId="42" applyNumberFormat="1" applyFont="1" applyFill="1" applyBorder="1" applyAlignment="1">
      <alignment vertical="center"/>
    </xf>
    <xf numFmtId="183" fontId="4" fillId="33" borderId="61" xfId="42" applyFont="1" applyFill="1" applyBorder="1" applyAlignment="1">
      <alignment horizontal="right"/>
    </xf>
    <xf numFmtId="4" fontId="7" fillId="33" borderId="62" xfId="0" applyNumberFormat="1" applyFont="1" applyFill="1" applyBorder="1" applyAlignment="1">
      <alignment horizontal="right"/>
    </xf>
    <xf numFmtId="4" fontId="7" fillId="33" borderId="63" xfId="0" applyNumberFormat="1" applyFont="1" applyFill="1" applyBorder="1" applyAlignment="1">
      <alignment horizontal="right"/>
    </xf>
    <xf numFmtId="4" fontId="7" fillId="33" borderId="64" xfId="0" applyNumberFormat="1" applyFont="1" applyFill="1" applyBorder="1" applyAlignment="1">
      <alignment horizontal="right"/>
    </xf>
    <xf numFmtId="4" fontId="7" fillId="33" borderId="65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2" fontId="15" fillId="33" borderId="0" xfId="0" applyNumberFormat="1" applyFont="1" applyFill="1" applyBorder="1" applyAlignment="1">
      <alignment horizontal="center" vertical="center" wrapText="1"/>
    </xf>
    <xf numFmtId="2" fontId="66" fillId="33" borderId="0" xfId="0" applyNumberFormat="1" applyFont="1" applyFill="1" applyBorder="1" applyAlignment="1">
      <alignment/>
    </xf>
    <xf numFmtId="49" fontId="9" fillId="0" borderId="10" xfId="58" applyNumberFormat="1" applyFont="1" applyFill="1" applyBorder="1" applyAlignment="1" applyProtection="1">
      <alignment horizontal="right" vertical="center"/>
      <protection hidden="1"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67" fillId="33" borderId="0" xfId="0" applyFont="1" applyFill="1" applyBorder="1" applyAlignment="1">
      <alignment horizontal="center"/>
    </xf>
    <xf numFmtId="0" fontId="66" fillId="33" borderId="15" xfId="0" applyFont="1" applyFill="1" applyBorder="1" applyAlignment="1">
      <alignment/>
    </xf>
    <xf numFmtId="0" fontId="66" fillId="33" borderId="0" xfId="0" applyFont="1" applyFill="1" applyBorder="1" applyAlignment="1">
      <alignment/>
    </xf>
    <xf numFmtId="0" fontId="66" fillId="0" borderId="66" xfId="0" applyFont="1" applyBorder="1" applyAlignment="1">
      <alignment vertical="center" wrapText="1"/>
    </xf>
    <xf numFmtId="0" fontId="66" fillId="0" borderId="0" xfId="0" applyFont="1" applyAlignment="1">
      <alignment vertical="center" wrapText="1"/>
    </xf>
    <xf numFmtId="0" fontId="73" fillId="0" borderId="0" xfId="0" applyFont="1" applyAlignment="1">
      <alignment horizontal="center" vertical="center"/>
    </xf>
    <xf numFmtId="0" fontId="66" fillId="33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7" fillId="33" borderId="67" xfId="0" applyFont="1" applyFill="1" applyBorder="1" applyAlignment="1">
      <alignment horizontal="center" vertical="center" wrapText="1"/>
    </xf>
    <xf numFmtId="0" fontId="7" fillId="33" borderId="68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69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6" fillId="33" borderId="0" xfId="0" applyFont="1" applyFill="1" applyAlignment="1">
      <alignment horizontal="left" vertical="center" wrapText="1"/>
    </xf>
    <xf numFmtId="0" fontId="7" fillId="33" borderId="70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71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7" fillId="33" borderId="72" xfId="0" applyFont="1" applyFill="1" applyBorder="1" applyAlignment="1">
      <alignment horizontal="center" vertical="center"/>
    </xf>
    <xf numFmtId="0" fontId="7" fillId="33" borderId="73" xfId="0" applyFont="1" applyFill="1" applyBorder="1" applyAlignment="1">
      <alignment horizontal="center" vertical="center"/>
    </xf>
    <xf numFmtId="0" fontId="7" fillId="33" borderId="74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33" borderId="7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74" xfId="0" applyFont="1" applyFill="1" applyBorder="1" applyAlignment="1">
      <alignment horizontal="center" wrapText="1"/>
    </xf>
    <xf numFmtId="0" fontId="7" fillId="33" borderId="45" xfId="0" applyFont="1" applyFill="1" applyBorder="1" applyAlignment="1">
      <alignment horizontal="center" wrapText="1"/>
    </xf>
    <xf numFmtId="0" fontId="7" fillId="33" borderId="51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left" vertical="center"/>
    </xf>
    <xf numFmtId="0" fontId="7" fillId="33" borderId="72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33" borderId="7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76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left"/>
    </xf>
    <xf numFmtId="0" fontId="67" fillId="33" borderId="77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right"/>
    </xf>
    <xf numFmtId="0" fontId="7" fillId="0" borderId="78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3" fillId="33" borderId="12" xfId="60" applyFont="1" applyFill="1" applyBorder="1" applyAlignment="1">
      <alignment horizontal="center" vertical="center" textRotation="90" wrapText="1"/>
      <protection/>
    </xf>
    <xf numFmtId="0" fontId="3" fillId="33" borderId="11" xfId="60" applyFont="1" applyFill="1" applyBorder="1" applyAlignment="1">
      <alignment horizontal="center" vertical="center" textRotation="90" wrapText="1"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2" fontId="3" fillId="33" borderId="43" xfId="60" applyNumberFormat="1" applyFont="1" applyFill="1" applyBorder="1" applyAlignment="1">
      <alignment horizontal="center" vertical="center" wrapText="1"/>
      <protection/>
    </xf>
    <xf numFmtId="2" fontId="3" fillId="33" borderId="78" xfId="60" applyNumberFormat="1" applyFont="1" applyFill="1" applyBorder="1" applyAlignment="1">
      <alignment horizontal="center" vertical="center" wrapText="1"/>
      <protection/>
    </xf>
    <xf numFmtId="2" fontId="3" fillId="33" borderId="14" xfId="60" applyNumberFormat="1" applyFont="1" applyFill="1" applyBorder="1" applyAlignment="1">
      <alignment horizontal="center" vertical="center" wrapText="1"/>
      <protection/>
    </xf>
    <xf numFmtId="4" fontId="3" fillId="33" borderId="10" xfId="60" applyNumberFormat="1" applyFont="1" applyFill="1" applyBorder="1" applyAlignment="1">
      <alignment horizontal="center" vertical="center" wrapText="1"/>
      <protection/>
    </xf>
    <xf numFmtId="49" fontId="3" fillId="33" borderId="10" xfId="60" applyNumberFormat="1" applyFont="1" applyFill="1" applyBorder="1" applyAlignment="1">
      <alignment horizontal="center" vertical="center" textRotation="90" wrapText="1"/>
      <protection/>
    </xf>
    <xf numFmtId="49" fontId="3" fillId="33" borderId="12" xfId="60" applyNumberFormat="1" applyFont="1" applyFill="1" applyBorder="1" applyAlignment="1">
      <alignment horizontal="center" vertical="center" textRotation="90" wrapText="1"/>
      <protection/>
    </xf>
    <xf numFmtId="49" fontId="3" fillId="33" borderId="11" xfId="60" applyNumberFormat="1" applyFont="1" applyFill="1" applyBorder="1" applyAlignment="1">
      <alignment horizontal="center" vertical="center" textRotation="90" wrapText="1"/>
      <protection/>
    </xf>
    <xf numFmtId="0" fontId="67" fillId="33" borderId="0" xfId="0" applyFont="1" applyFill="1" applyAlignment="1">
      <alignment horizontal="right"/>
    </xf>
    <xf numFmtId="0" fontId="9" fillId="33" borderId="0" xfId="0" applyFont="1" applyFill="1" applyAlignment="1">
      <alignment horizontal="right"/>
    </xf>
    <xf numFmtId="0" fontId="74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66" fillId="33" borderId="0" xfId="0" applyFont="1" applyFill="1" applyAlignment="1">
      <alignment horizontal="center"/>
    </xf>
    <xf numFmtId="0" fontId="66" fillId="33" borderId="0" xfId="0" applyFont="1" applyFill="1" applyAlignment="1">
      <alignment horizontal="left" vertical="center"/>
    </xf>
    <xf numFmtId="0" fontId="66" fillId="33" borderId="0" xfId="0" applyFont="1" applyFill="1" applyBorder="1" applyAlignment="1">
      <alignment horizontal="left" vertical="center" wrapText="1"/>
    </xf>
    <xf numFmtId="0" fontId="7" fillId="0" borderId="79" xfId="0" applyFont="1" applyFill="1" applyBorder="1" applyAlignment="1">
      <alignment horizontal="right"/>
    </xf>
    <xf numFmtId="0" fontId="7" fillId="0" borderId="77" xfId="0" applyFont="1" applyFill="1" applyBorder="1" applyAlignment="1">
      <alignment horizontal="right"/>
    </xf>
    <xf numFmtId="0" fontId="7" fillId="0" borderId="80" xfId="0" applyFont="1" applyFill="1" applyBorder="1" applyAlignment="1">
      <alignment horizontal="right"/>
    </xf>
    <xf numFmtId="0" fontId="7" fillId="0" borderId="81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2" fontId="3" fillId="33" borderId="10" xfId="60" applyNumberFormat="1" applyFont="1" applyFill="1" applyBorder="1" applyAlignment="1">
      <alignment horizontal="center" vertical="center" wrapText="1"/>
      <protection/>
    </xf>
    <xf numFmtId="4" fontId="3" fillId="33" borderId="10" xfId="60" applyNumberFormat="1" applyFont="1" applyFill="1" applyBorder="1" applyAlignment="1">
      <alignment horizontal="center" vertical="center" wrapText="1"/>
      <protection/>
    </xf>
    <xf numFmtId="49" fontId="3" fillId="33" borderId="10" xfId="60" applyNumberFormat="1" applyFont="1" applyFill="1" applyBorder="1" applyAlignment="1">
      <alignment horizontal="center" vertical="center" textRotation="90" wrapText="1"/>
      <protection/>
    </xf>
    <xf numFmtId="49" fontId="3" fillId="33" borderId="12" xfId="60" applyNumberFormat="1" applyFont="1" applyFill="1" applyBorder="1" applyAlignment="1">
      <alignment horizontal="center" vertical="center" textRotation="90" wrapText="1"/>
      <protection/>
    </xf>
    <xf numFmtId="49" fontId="3" fillId="33" borderId="11" xfId="60" applyNumberFormat="1" applyFont="1" applyFill="1" applyBorder="1" applyAlignment="1">
      <alignment horizontal="center" vertical="center" textRotation="90" wrapText="1"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0" fontId="3" fillId="33" borderId="12" xfId="60" applyFont="1" applyFill="1" applyBorder="1" applyAlignment="1">
      <alignment horizontal="center" vertical="center" textRotation="90" wrapText="1"/>
      <protection/>
    </xf>
    <xf numFmtId="0" fontId="3" fillId="33" borderId="11" xfId="60" applyFont="1" applyFill="1" applyBorder="1" applyAlignment="1">
      <alignment horizontal="center" vertical="center" textRotation="90" wrapText="1"/>
      <protection/>
    </xf>
    <xf numFmtId="0" fontId="5" fillId="0" borderId="10" xfId="0" applyFont="1" applyBorder="1" applyAlignment="1">
      <alignment horizontal="right"/>
    </xf>
    <xf numFmtId="2" fontId="3" fillId="33" borderId="43" xfId="60" applyNumberFormat="1" applyFont="1" applyFill="1" applyBorder="1" applyAlignment="1">
      <alignment horizontal="center" vertical="center" wrapText="1"/>
      <protection/>
    </xf>
    <xf numFmtId="2" fontId="3" fillId="33" borderId="78" xfId="60" applyNumberFormat="1" applyFont="1" applyFill="1" applyBorder="1" applyAlignment="1">
      <alignment horizontal="center" vertical="center" wrapText="1"/>
      <protection/>
    </xf>
    <xf numFmtId="2" fontId="3" fillId="33" borderId="14" xfId="60" applyNumberFormat="1" applyFont="1" applyFill="1" applyBorder="1" applyAlignment="1">
      <alignment horizontal="center" vertical="center" wrapText="1"/>
      <protection/>
    </xf>
    <xf numFmtId="4" fontId="75" fillId="0" borderId="43" xfId="0" applyNumberFormat="1" applyFont="1" applyFill="1" applyBorder="1" applyAlignment="1" applyProtection="1">
      <alignment horizontal="right" vertical="center"/>
      <protection/>
    </xf>
    <xf numFmtId="4" fontId="75" fillId="0" borderId="78" xfId="0" applyNumberFormat="1" applyFont="1" applyFill="1" applyBorder="1" applyAlignment="1" applyProtection="1">
      <alignment horizontal="right" vertical="center"/>
      <protection/>
    </xf>
    <xf numFmtId="4" fontId="75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43" xfId="0" applyFont="1" applyBorder="1" applyAlignment="1">
      <alignment horizontal="right"/>
    </xf>
    <xf numFmtId="0" fontId="5" fillId="0" borderId="78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67" fillId="33" borderId="0" xfId="0" applyFont="1" applyFill="1" applyAlignment="1">
      <alignment horizontal="right"/>
    </xf>
    <xf numFmtId="0" fontId="74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66" fillId="33" borderId="0" xfId="0" applyFont="1" applyFill="1" applyAlignment="1">
      <alignment horizontal="center"/>
    </xf>
    <xf numFmtId="2" fontId="3" fillId="33" borderId="12" xfId="60" applyNumberFormat="1" applyFont="1" applyFill="1" applyBorder="1" applyAlignment="1">
      <alignment horizontal="center" vertical="center" textRotation="90" wrapText="1"/>
      <protection/>
    </xf>
    <xf numFmtId="2" fontId="3" fillId="33" borderId="11" xfId="60" applyNumberFormat="1" applyFont="1" applyFill="1" applyBorder="1" applyAlignment="1">
      <alignment horizontal="center" vertical="center" textRotation="90" wrapText="1"/>
      <protection/>
    </xf>
    <xf numFmtId="2" fontId="3" fillId="33" borderId="10" xfId="60" applyNumberFormat="1" applyFont="1" applyFill="1" applyBorder="1" applyAlignment="1">
      <alignment horizontal="center" vertical="center" wrapText="1"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0" fontId="7" fillId="0" borderId="43" xfId="0" applyFont="1" applyFill="1" applyBorder="1" applyAlignment="1">
      <alignment horizontal="right"/>
    </xf>
    <xf numFmtId="0" fontId="7" fillId="0" borderId="78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3" fillId="33" borderId="10" xfId="60" applyFont="1" applyFill="1" applyBorder="1" applyAlignment="1">
      <alignment horizontal="center" vertical="center" textRotation="90" wrapText="1"/>
      <protection/>
    </xf>
    <xf numFmtId="0" fontId="66" fillId="33" borderId="15" xfId="0" applyFont="1" applyFill="1" applyBorder="1" applyAlignment="1">
      <alignment horizontal="left" vertical="center" wrapText="1"/>
    </xf>
    <xf numFmtId="183" fontId="3" fillId="33" borderId="10" xfId="42" applyFont="1" applyFill="1" applyBorder="1" applyAlignment="1">
      <alignment horizontal="center" vertical="center" textRotation="90" wrapText="1"/>
    </xf>
    <xf numFmtId="49" fontId="15" fillId="34" borderId="43" xfId="65" applyNumberFormat="1" applyFont="1" applyFill="1" applyBorder="1" applyAlignment="1">
      <alignment horizontal="left" wrapText="1"/>
      <protection/>
    </xf>
    <xf numFmtId="49" fontId="15" fillId="34" borderId="78" xfId="65" applyNumberFormat="1" applyFont="1" applyFill="1" applyBorder="1" applyAlignment="1">
      <alignment horizontal="left" wrapText="1"/>
      <protection/>
    </xf>
    <xf numFmtId="49" fontId="15" fillId="34" borderId="14" xfId="65" applyNumberFormat="1" applyFont="1" applyFill="1" applyBorder="1" applyAlignment="1">
      <alignment horizontal="left" wrapText="1"/>
      <protection/>
    </xf>
    <xf numFmtId="49" fontId="15" fillId="36" borderId="43" xfId="65" applyNumberFormat="1" applyFont="1" applyFill="1" applyBorder="1" applyAlignment="1">
      <alignment horizontal="left" wrapText="1"/>
      <protection/>
    </xf>
    <xf numFmtId="49" fontId="15" fillId="36" borderId="78" xfId="65" applyNumberFormat="1" applyFont="1" applyFill="1" applyBorder="1" applyAlignment="1">
      <alignment horizontal="left" wrapText="1"/>
      <protection/>
    </xf>
    <xf numFmtId="49" fontId="15" fillId="36" borderId="14" xfId="65" applyNumberFormat="1" applyFont="1" applyFill="1" applyBorder="1" applyAlignment="1">
      <alignment horizontal="left" wrapText="1"/>
      <protection/>
    </xf>
    <xf numFmtId="0" fontId="9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7" fillId="33" borderId="70" xfId="0" applyFont="1" applyFill="1" applyBorder="1" applyAlignment="1">
      <alignment horizontal="center" vertical="center"/>
    </xf>
    <xf numFmtId="0" fontId="7" fillId="33" borderId="82" xfId="0" applyFont="1" applyFill="1" applyBorder="1" applyAlignment="1">
      <alignment horizontal="center" vertical="center"/>
    </xf>
    <xf numFmtId="0" fontId="7" fillId="33" borderId="83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84" xfId="0" applyFont="1" applyFill="1" applyBorder="1" applyAlignment="1">
      <alignment horizontal="center" vertical="center"/>
    </xf>
    <xf numFmtId="0" fontId="7" fillId="33" borderId="85" xfId="0" applyFont="1" applyFill="1" applyBorder="1" applyAlignment="1">
      <alignment horizontal="center" vertical="center"/>
    </xf>
    <xf numFmtId="0" fontId="7" fillId="33" borderId="86" xfId="0" applyFont="1" applyFill="1" applyBorder="1" applyAlignment="1">
      <alignment horizontal="center" vertical="center" wrapText="1"/>
    </xf>
    <xf numFmtId="0" fontId="7" fillId="33" borderId="61" xfId="0" applyFont="1" applyFill="1" applyBorder="1" applyAlignment="1">
      <alignment horizontal="center" vertical="center" wrapText="1"/>
    </xf>
    <xf numFmtId="0" fontId="7" fillId="33" borderId="87" xfId="0" applyFont="1" applyFill="1" applyBorder="1" applyAlignment="1">
      <alignment horizontal="center" vertical="center" wrapText="1"/>
    </xf>
    <xf numFmtId="0" fontId="7" fillId="33" borderId="71" xfId="0" applyFont="1" applyFill="1" applyBorder="1" applyAlignment="1">
      <alignment horizontal="center" wrapText="1"/>
    </xf>
    <xf numFmtId="0" fontId="7" fillId="33" borderId="44" xfId="0" applyFont="1" applyFill="1" applyBorder="1" applyAlignment="1">
      <alignment horizontal="center" wrapText="1"/>
    </xf>
    <xf numFmtId="0" fontId="7" fillId="33" borderId="49" xfId="0" applyFont="1" applyFill="1" applyBorder="1" applyAlignment="1">
      <alignment horizontal="center" wrapText="1"/>
    </xf>
    <xf numFmtId="0" fontId="7" fillId="33" borderId="81" xfId="0" applyFont="1" applyFill="1" applyBorder="1" applyAlignment="1">
      <alignment horizontal="right"/>
    </xf>
    <xf numFmtId="0" fontId="7" fillId="33" borderId="15" xfId="0" applyFont="1" applyFill="1" applyBorder="1" applyAlignment="1">
      <alignment horizontal="right"/>
    </xf>
    <xf numFmtId="0" fontId="7" fillId="33" borderId="13" xfId="0" applyFont="1" applyFill="1" applyBorder="1" applyAlignment="1">
      <alignment horizontal="right"/>
    </xf>
    <xf numFmtId="0" fontId="66" fillId="33" borderId="0" xfId="0" applyFont="1" applyFill="1" applyBorder="1" applyAlignment="1">
      <alignment horizontal="left" vertical="center" wrapText="1"/>
    </xf>
    <xf numFmtId="0" fontId="5" fillId="33" borderId="43" xfId="0" applyFont="1" applyFill="1" applyBorder="1" applyAlignment="1">
      <alignment horizontal="right"/>
    </xf>
    <xf numFmtId="0" fontId="5" fillId="33" borderId="78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7" fillId="33" borderId="79" xfId="0" applyFont="1" applyFill="1" applyBorder="1" applyAlignment="1">
      <alignment horizontal="right"/>
    </xf>
    <xf numFmtId="0" fontId="7" fillId="33" borderId="77" xfId="0" applyFont="1" applyFill="1" applyBorder="1" applyAlignment="1">
      <alignment horizontal="right"/>
    </xf>
    <xf numFmtId="0" fontId="7" fillId="33" borderId="80" xfId="0" applyFont="1" applyFill="1" applyBorder="1" applyAlignment="1">
      <alignment horizontal="right"/>
    </xf>
    <xf numFmtId="0" fontId="5" fillId="0" borderId="79" xfId="0" applyFont="1" applyFill="1" applyBorder="1" applyAlignment="1">
      <alignment horizontal="right"/>
    </xf>
    <xf numFmtId="0" fontId="5" fillId="0" borderId="77" xfId="0" applyFont="1" applyFill="1" applyBorder="1" applyAlignment="1">
      <alignment horizontal="right"/>
    </xf>
    <xf numFmtId="0" fontId="5" fillId="0" borderId="80" xfId="0" applyFont="1" applyFill="1" applyBorder="1" applyAlignment="1">
      <alignment horizontal="right"/>
    </xf>
    <xf numFmtId="0" fontId="5" fillId="0" borderId="81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_V39 2.600 - 6.440 km" xfId="58"/>
    <cellStyle name="Normal_Darbu daudzumi" xfId="59"/>
    <cellStyle name="Normal_Jasmuizas_dzivokli_07_07_1" xfId="60"/>
    <cellStyle name="Normal_Sheet6" xfId="61"/>
    <cellStyle name="Note" xfId="62"/>
    <cellStyle name="Output" xfId="63"/>
    <cellStyle name="Percent" xfId="64"/>
    <cellStyle name="Style 1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tabSelected="1" zoomScalePageLayoutView="0" workbookViewId="0" topLeftCell="A1">
      <selection activeCell="A11" sqref="A11:J11"/>
    </sheetView>
  </sheetViews>
  <sheetFormatPr defaultColWidth="9.140625" defaultRowHeight="15"/>
  <cols>
    <col min="1" max="1" width="5.00390625" style="0" customWidth="1"/>
  </cols>
  <sheetData>
    <row r="1" spans="7:10" ht="15">
      <c r="G1" s="441"/>
      <c r="I1" s="358"/>
      <c r="J1" s="361" t="s">
        <v>549</v>
      </c>
    </row>
    <row r="2" spans="9:10" ht="15.75">
      <c r="I2" s="358"/>
      <c r="J2" s="360"/>
    </row>
    <row r="3" spans="9:10" ht="15">
      <c r="I3" s="358"/>
      <c r="J3" s="406" t="s">
        <v>553</v>
      </c>
    </row>
    <row r="4" spans="9:10" ht="15">
      <c r="I4" s="358"/>
      <c r="J4" s="406" t="s">
        <v>500</v>
      </c>
    </row>
    <row r="5" spans="9:10" ht="15">
      <c r="I5" s="358"/>
      <c r="J5" s="407" t="s">
        <v>501</v>
      </c>
    </row>
    <row r="11" spans="1:10" ht="15.75">
      <c r="A11" s="454" t="s">
        <v>548</v>
      </c>
      <c r="B11" s="454"/>
      <c r="C11" s="454"/>
      <c r="D11" s="454"/>
      <c r="E11" s="454"/>
      <c r="F11" s="454"/>
      <c r="G11" s="454"/>
      <c r="H11" s="454"/>
      <c r="I11" s="454"/>
      <c r="J11" s="454"/>
    </row>
    <row r="12" spans="1:2" ht="15.75">
      <c r="A12" s="125"/>
      <c r="B12" s="125"/>
    </row>
    <row r="13" spans="1:10" ht="35.25" customHeight="1">
      <c r="A13" s="285"/>
      <c r="B13" s="452" t="s">
        <v>491</v>
      </c>
      <c r="C13" s="453"/>
      <c r="D13" s="453"/>
      <c r="E13" s="453"/>
      <c r="F13" s="453"/>
      <c r="G13" s="453"/>
      <c r="H13" s="453"/>
      <c r="I13" s="453"/>
      <c r="J13" s="453"/>
    </row>
    <row r="14" spans="1:10" ht="35.25" customHeight="1">
      <c r="A14" s="286"/>
      <c r="B14" s="452" t="s">
        <v>490</v>
      </c>
      <c r="C14" s="453"/>
      <c r="D14" s="453"/>
      <c r="E14" s="453"/>
      <c r="F14" s="453"/>
      <c r="G14" s="453"/>
      <c r="H14" s="453"/>
      <c r="I14" s="453"/>
      <c r="J14" s="453"/>
    </row>
    <row r="15" spans="1:10" ht="47.25" customHeight="1">
      <c r="A15" s="287"/>
      <c r="B15" s="452" t="s">
        <v>492</v>
      </c>
      <c r="C15" s="453"/>
      <c r="D15" s="453"/>
      <c r="E15" s="453"/>
      <c r="F15" s="453"/>
      <c r="G15" s="453"/>
      <c r="H15" s="453"/>
      <c r="I15" s="453"/>
      <c r="J15" s="453"/>
    </row>
    <row r="16" spans="1:10" ht="35.25" customHeight="1">
      <c r="A16" s="288"/>
      <c r="B16" s="452" t="s">
        <v>493</v>
      </c>
      <c r="C16" s="453"/>
      <c r="D16" s="453"/>
      <c r="E16" s="453"/>
      <c r="F16" s="453"/>
      <c r="G16" s="453"/>
      <c r="H16" s="453"/>
      <c r="I16" s="453"/>
      <c r="J16" s="453"/>
    </row>
  </sheetData>
  <sheetProtection/>
  <mergeCells count="5">
    <mergeCell ref="B13:J13"/>
    <mergeCell ref="B14:J14"/>
    <mergeCell ref="B15:J15"/>
    <mergeCell ref="B16:J16"/>
    <mergeCell ref="A11:J11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S49"/>
  <sheetViews>
    <sheetView zoomScaleSheetLayoutView="80" zoomScalePageLayoutView="0" workbookViewId="0" topLeftCell="A1">
      <selection activeCell="A5" sqref="A5:Q5"/>
    </sheetView>
  </sheetViews>
  <sheetFormatPr defaultColWidth="9.140625" defaultRowHeight="15"/>
  <cols>
    <col min="1" max="1" width="4.7109375" style="2" customWidth="1"/>
    <col min="2" max="2" width="5.57421875" style="2" customWidth="1"/>
    <col min="3" max="3" width="54.00390625" style="2" customWidth="1"/>
    <col min="4" max="4" width="7.7109375" style="2" customWidth="1"/>
    <col min="5" max="5" width="7.7109375" style="6" customWidth="1"/>
    <col min="6" max="6" width="9.00390625" style="6" customWidth="1"/>
    <col min="7" max="7" width="7.28125" style="2" customWidth="1"/>
    <col min="8" max="8" width="8.57421875" style="2" customWidth="1"/>
    <col min="9" max="10" width="8.421875" style="2" customWidth="1"/>
    <col min="11" max="11" width="9.421875" style="2" customWidth="1"/>
    <col min="12" max="12" width="9.140625" style="2" customWidth="1"/>
    <col min="13" max="13" width="10.00390625" style="2" customWidth="1"/>
    <col min="14" max="14" width="9.7109375" style="2" customWidth="1"/>
    <col min="15" max="15" width="9.8515625" style="2" customWidth="1"/>
    <col min="16" max="16" width="10.57421875" style="2" customWidth="1"/>
    <col min="17" max="17" width="9.421875" style="2" customWidth="1"/>
    <col min="18" max="18" width="9.140625" style="2" customWidth="1"/>
    <col min="19" max="19" width="11.8515625" style="2" bestFit="1" customWidth="1"/>
    <col min="20" max="16384" width="9.140625" style="2" customWidth="1"/>
  </cols>
  <sheetData>
    <row r="1" spans="5:17" ht="15.75">
      <c r="E1" s="2"/>
      <c r="F1" s="2"/>
      <c r="J1" s="539"/>
      <c r="K1" s="539"/>
      <c r="O1" s="509" t="s">
        <v>550</v>
      </c>
      <c r="P1" s="509"/>
      <c r="Q1" s="509"/>
    </row>
    <row r="2" spans="5:17" ht="15.75">
      <c r="E2" s="2"/>
      <c r="F2" s="2"/>
      <c r="J2" s="18"/>
      <c r="K2" s="18"/>
      <c r="P2" s="17"/>
      <c r="Q2" s="20"/>
    </row>
    <row r="3" spans="5:17" ht="15.75">
      <c r="E3" s="2"/>
      <c r="F3" s="2"/>
      <c r="J3" s="18"/>
      <c r="K3" s="18"/>
      <c r="P3" s="17"/>
      <c r="Q3" s="20"/>
    </row>
    <row r="4" spans="5:17" ht="15.75">
      <c r="E4" s="2"/>
      <c r="F4" s="2"/>
      <c r="J4" s="14"/>
      <c r="K4" s="14"/>
      <c r="P4" s="13"/>
      <c r="Q4" s="13"/>
    </row>
    <row r="5" spans="1:17" ht="15.75" customHeight="1">
      <c r="A5" s="540" t="s">
        <v>537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  <c r="Q5" s="540"/>
    </row>
    <row r="6" spans="1:17" ht="15.75" customHeight="1">
      <c r="A6" s="541" t="s">
        <v>237</v>
      </c>
      <c r="B6" s="541"/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</row>
    <row r="7" spans="1:17" ht="15.75" customHeight="1">
      <c r="A7" s="21"/>
      <c r="B7" s="76"/>
      <c r="C7" s="21"/>
      <c r="D7" s="8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7" ht="15.75" customHeight="1">
      <c r="A8" s="302" t="s">
        <v>529</v>
      </c>
      <c r="B8" s="133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135"/>
    </row>
    <row r="9" spans="1:17" ht="15.75" customHeight="1">
      <c r="A9" s="513" t="s">
        <v>530</v>
      </c>
      <c r="B9" s="513"/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3"/>
      <c r="O9" s="513"/>
      <c r="P9" s="513"/>
      <c r="Q9" s="513"/>
    </row>
    <row r="10" spans="1:17" ht="18" customHeight="1">
      <c r="A10" s="302" t="s">
        <v>534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</row>
    <row r="11" spans="1:17" ht="24" customHeight="1">
      <c r="A11" s="447" t="s">
        <v>552</v>
      </c>
      <c r="B11" s="303"/>
      <c r="C11" s="445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</row>
    <row r="12" spans="1:17" ht="24" customHeight="1">
      <c r="A12" s="576" t="s">
        <v>514</v>
      </c>
      <c r="B12" s="576"/>
      <c r="C12" s="576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</row>
    <row r="13" spans="1:17" ht="15.75">
      <c r="A13" s="550" t="s">
        <v>1</v>
      </c>
      <c r="B13" s="527" t="s">
        <v>258</v>
      </c>
      <c r="C13" s="526" t="s">
        <v>2</v>
      </c>
      <c r="D13" s="527" t="s">
        <v>310</v>
      </c>
      <c r="E13" s="526" t="s">
        <v>259</v>
      </c>
      <c r="F13" s="545" t="s">
        <v>0</v>
      </c>
      <c r="G13" s="545" t="s">
        <v>5</v>
      </c>
      <c r="H13" s="545"/>
      <c r="I13" s="545"/>
      <c r="J13" s="545"/>
      <c r="K13" s="545"/>
      <c r="L13" s="546" t="s">
        <v>14</v>
      </c>
      <c r="M13" s="530" t="s">
        <v>6</v>
      </c>
      <c r="N13" s="531"/>
      <c r="O13" s="531"/>
      <c r="P13" s="532"/>
      <c r="Q13" s="546" t="s">
        <v>17</v>
      </c>
    </row>
    <row r="14" spans="1:17" ht="51">
      <c r="A14" s="550"/>
      <c r="B14" s="528"/>
      <c r="C14" s="526"/>
      <c r="D14" s="528"/>
      <c r="E14" s="526"/>
      <c r="F14" s="545"/>
      <c r="G14" s="34" t="s">
        <v>3</v>
      </c>
      <c r="H14" s="34" t="s">
        <v>10</v>
      </c>
      <c r="I14" s="34" t="s">
        <v>11</v>
      </c>
      <c r="J14" s="34" t="s">
        <v>12</v>
      </c>
      <c r="K14" s="34" t="s">
        <v>13</v>
      </c>
      <c r="L14" s="546"/>
      <c r="M14" s="15" t="s">
        <v>4</v>
      </c>
      <c r="N14" s="16" t="s">
        <v>15</v>
      </c>
      <c r="O14" s="16" t="s">
        <v>12</v>
      </c>
      <c r="P14" s="16" t="s">
        <v>16</v>
      </c>
      <c r="Q14" s="546"/>
    </row>
    <row r="15" spans="1:17" s="7" customFormat="1" ht="15.75" customHeight="1">
      <c r="A15" s="270">
        <v>1</v>
      </c>
      <c r="B15" s="270" t="s">
        <v>287</v>
      </c>
      <c r="C15" s="110" t="s">
        <v>238</v>
      </c>
      <c r="D15" s="271" t="s">
        <v>330</v>
      </c>
      <c r="E15" s="111" t="s">
        <v>7</v>
      </c>
      <c r="F15" s="111">
        <v>990</v>
      </c>
      <c r="G15" s="112"/>
      <c r="H15" s="112"/>
      <c r="I15" s="112"/>
      <c r="J15" s="112"/>
      <c r="K15" s="113"/>
      <c r="L15" s="113"/>
      <c r="M15" s="113"/>
      <c r="N15" s="113"/>
      <c r="O15" s="113"/>
      <c r="P15" s="113"/>
      <c r="Q15" s="113"/>
    </row>
    <row r="16" spans="1:17" s="7" customFormat="1" ht="15.75" customHeight="1">
      <c r="A16" s="270">
        <v>2</v>
      </c>
      <c r="B16" s="270" t="s">
        <v>287</v>
      </c>
      <c r="C16" s="110" t="s">
        <v>239</v>
      </c>
      <c r="D16" s="271" t="s">
        <v>330</v>
      </c>
      <c r="E16" s="111" t="s">
        <v>7</v>
      </c>
      <c r="F16" s="111">
        <v>10</v>
      </c>
      <c r="G16" s="112"/>
      <c r="H16" s="112"/>
      <c r="I16" s="112"/>
      <c r="J16" s="112"/>
      <c r="K16" s="113"/>
      <c r="L16" s="113"/>
      <c r="M16" s="113"/>
      <c r="N16" s="113"/>
      <c r="O16" s="113"/>
      <c r="P16" s="113"/>
      <c r="Q16" s="113"/>
    </row>
    <row r="17" spans="1:17" s="7" customFormat="1" ht="15.75" customHeight="1">
      <c r="A17" s="270">
        <v>3</v>
      </c>
      <c r="B17" s="270">
        <v>8</v>
      </c>
      <c r="C17" s="110" t="s">
        <v>289</v>
      </c>
      <c r="D17" s="271" t="s">
        <v>330</v>
      </c>
      <c r="E17" s="111" t="s">
        <v>7</v>
      </c>
      <c r="F17" s="111">
        <v>1230</v>
      </c>
      <c r="G17" s="112"/>
      <c r="H17" s="112"/>
      <c r="I17" s="112"/>
      <c r="J17" s="112"/>
      <c r="K17" s="113"/>
      <c r="L17" s="113"/>
      <c r="M17" s="113"/>
      <c r="N17" s="113"/>
      <c r="O17" s="113"/>
      <c r="P17" s="113"/>
      <c r="Q17" s="113"/>
    </row>
    <row r="18" spans="1:17" s="7" customFormat="1" ht="26.25" customHeight="1">
      <c r="A18" s="270">
        <v>4</v>
      </c>
      <c r="B18" s="270" t="s">
        <v>288</v>
      </c>
      <c r="C18" s="110" t="s">
        <v>290</v>
      </c>
      <c r="D18" s="271" t="s">
        <v>330</v>
      </c>
      <c r="E18" s="111" t="s">
        <v>47</v>
      </c>
      <c r="F18" s="111">
        <v>41</v>
      </c>
      <c r="G18" s="112"/>
      <c r="H18" s="112"/>
      <c r="I18" s="112"/>
      <c r="J18" s="112"/>
      <c r="K18" s="113"/>
      <c r="L18" s="113"/>
      <c r="M18" s="113"/>
      <c r="N18" s="113"/>
      <c r="O18" s="113"/>
      <c r="P18" s="113"/>
      <c r="Q18" s="113"/>
    </row>
    <row r="19" spans="1:17" s="7" customFormat="1" ht="16.5" customHeight="1">
      <c r="A19" s="270">
        <v>5</v>
      </c>
      <c r="B19" s="270">
        <v>1</v>
      </c>
      <c r="C19" s="110" t="s">
        <v>299</v>
      </c>
      <c r="D19" s="271" t="s">
        <v>330</v>
      </c>
      <c r="E19" s="111" t="s">
        <v>47</v>
      </c>
      <c r="F19" s="111">
        <v>41</v>
      </c>
      <c r="G19" s="112"/>
      <c r="H19" s="112"/>
      <c r="I19" s="112"/>
      <c r="J19" s="112"/>
      <c r="K19" s="113"/>
      <c r="L19" s="113"/>
      <c r="M19" s="113"/>
      <c r="N19" s="113"/>
      <c r="O19" s="113"/>
      <c r="P19" s="113"/>
      <c r="Q19" s="113"/>
    </row>
    <row r="20" spans="1:17" s="7" customFormat="1" ht="15.75" customHeight="1">
      <c r="A20" s="270">
        <v>6</v>
      </c>
      <c r="B20" s="270">
        <v>5</v>
      </c>
      <c r="C20" s="110" t="s">
        <v>291</v>
      </c>
      <c r="D20" s="271" t="s">
        <v>330</v>
      </c>
      <c r="E20" s="111" t="s">
        <v>47</v>
      </c>
      <c r="F20" s="111">
        <v>41</v>
      </c>
      <c r="G20" s="112"/>
      <c r="H20" s="112"/>
      <c r="I20" s="112"/>
      <c r="J20" s="112"/>
      <c r="K20" s="113"/>
      <c r="L20" s="113"/>
      <c r="M20" s="113"/>
      <c r="N20" s="113"/>
      <c r="O20" s="113"/>
      <c r="P20" s="113"/>
      <c r="Q20" s="113"/>
    </row>
    <row r="21" spans="1:17" s="7" customFormat="1" ht="15.75" customHeight="1">
      <c r="A21" s="270">
        <v>7</v>
      </c>
      <c r="B21" s="270">
        <v>3</v>
      </c>
      <c r="C21" s="110" t="s">
        <v>240</v>
      </c>
      <c r="D21" s="271" t="s">
        <v>330</v>
      </c>
      <c r="E21" s="111" t="s">
        <v>47</v>
      </c>
      <c r="F21" s="111">
        <v>41</v>
      </c>
      <c r="G21" s="112"/>
      <c r="H21" s="112"/>
      <c r="I21" s="112"/>
      <c r="J21" s="112"/>
      <c r="K21" s="113"/>
      <c r="L21" s="113"/>
      <c r="M21" s="113"/>
      <c r="N21" s="113"/>
      <c r="O21" s="113"/>
      <c r="P21" s="113"/>
      <c r="Q21" s="113"/>
    </row>
    <row r="22" spans="1:17" s="7" customFormat="1" ht="15.75" customHeight="1">
      <c r="A22" s="270">
        <v>8</v>
      </c>
      <c r="B22" s="270">
        <v>4</v>
      </c>
      <c r="C22" s="110" t="s">
        <v>292</v>
      </c>
      <c r="D22" s="271" t="s">
        <v>330</v>
      </c>
      <c r="E22" s="111" t="s">
        <v>47</v>
      </c>
      <c r="F22" s="111">
        <v>41</v>
      </c>
      <c r="G22" s="112"/>
      <c r="H22" s="112"/>
      <c r="I22" s="112"/>
      <c r="J22" s="112"/>
      <c r="K22" s="113"/>
      <c r="L22" s="113"/>
      <c r="M22" s="113"/>
      <c r="N22" s="113"/>
      <c r="O22" s="113"/>
      <c r="P22" s="113"/>
      <c r="Q22" s="113"/>
    </row>
    <row r="23" spans="1:17" s="7" customFormat="1" ht="29.25" customHeight="1">
      <c r="A23" s="270">
        <v>9</v>
      </c>
      <c r="B23" s="270">
        <v>11</v>
      </c>
      <c r="C23" s="110" t="s">
        <v>293</v>
      </c>
      <c r="D23" s="272" t="s">
        <v>330</v>
      </c>
      <c r="E23" s="220" t="s">
        <v>47</v>
      </c>
      <c r="F23" s="220">
        <v>1</v>
      </c>
      <c r="G23" s="112"/>
      <c r="H23" s="112"/>
      <c r="I23" s="112"/>
      <c r="J23" s="112"/>
      <c r="K23" s="113"/>
      <c r="L23" s="113"/>
      <c r="M23" s="113"/>
      <c r="N23" s="113"/>
      <c r="O23" s="113"/>
      <c r="P23" s="113"/>
      <c r="Q23" s="113"/>
    </row>
    <row r="24" spans="1:17" s="7" customFormat="1" ht="15.75">
      <c r="A24" s="270">
        <v>10</v>
      </c>
      <c r="B24" s="270">
        <v>7</v>
      </c>
      <c r="C24" s="110" t="s">
        <v>296</v>
      </c>
      <c r="D24" s="271" t="s">
        <v>330</v>
      </c>
      <c r="E24" s="111" t="s">
        <v>7</v>
      </c>
      <c r="F24" s="111">
        <v>1230</v>
      </c>
      <c r="G24" s="112"/>
      <c r="H24" s="112"/>
      <c r="I24" s="112"/>
      <c r="J24" s="112"/>
      <c r="K24" s="113"/>
      <c r="L24" s="113"/>
      <c r="M24" s="113"/>
      <c r="N24" s="113"/>
      <c r="O24" s="113"/>
      <c r="P24" s="113"/>
      <c r="Q24" s="113"/>
    </row>
    <row r="25" spans="1:17" s="7" customFormat="1" ht="15.75">
      <c r="A25" s="270">
        <v>11</v>
      </c>
      <c r="B25" s="270">
        <v>6</v>
      </c>
      <c r="C25" s="110" t="s">
        <v>295</v>
      </c>
      <c r="D25" s="271" t="s">
        <v>330</v>
      </c>
      <c r="E25" s="111" t="s">
        <v>7</v>
      </c>
      <c r="F25" s="111">
        <v>328</v>
      </c>
      <c r="G25" s="112"/>
      <c r="H25" s="112"/>
      <c r="I25" s="112"/>
      <c r="J25" s="112"/>
      <c r="K25" s="113"/>
      <c r="L25" s="113"/>
      <c r="M25" s="113"/>
      <c r="N25" s="113"/>
      <c r="O25" s="113"/>
      <c r="P25" s="113"/>
      <c r="Q25" s="113"/>
    </row>
    <row r="26" spans="1:17" s="7" customFormat="1" ht="26.25">
      <c r="A26" s="270">
        <v>12</v>
      </c>
      <c r="B26" s="270">
        <v>8</v>
      </c>
      <c r="C26" s="110" t="s">
        <v>294</v>
      </c>
      <c r="D26" s="271" t="s">
        <v>330</v>
      </c>
      <c r="E26" s="111" t="s">
        <v>7</v>
      </c>
      <c r="F26" s="111">
        <v>1230</v>
      </c>
      <c r="G26" s="112"/>
      <c r="H26" s="112"/>
      <c r="I26" s="112"/>
      <c r="J26" s="112"/>
      <c r="K26" s="113"/>
      <c r="L26" s="113"/>
      <c r="M26" s="113"/>
      <c r="N26" s="113"/>
      <c r="O26" s="113"/>
      <c r="P26" s="113"/>
      <c r="Q26" s="113"/>
    </row>
    <row r="27" spans="1:17" s="7" customFormat="1" ht="26.25">
      <c r="A27" s="270">
        <v>13</v>
      </c>
      <c r="B27" s="270">
        <v>12</v>
      </c>
      <c r="C27" s="110" t="s">
        <v>297</v>
      </c>
      <c r="D27" s="271" t="s">
        <v>330</v>
      </c>
      <c r="E27" s="111" t="s">
        <v>47</v>
      </c>
      <c r="F27" s="111">
        <v>1</v>
      </c>
      <c r="G27" s="112"/>
      <c r="H27" s="112"/>
      <c r="I27" s="112"/>
      <c r="J27" s="112"/>
      <c r="K27" s="113"/>
      <c r="L27" s="113"/>
      <c r="M27" s="113"/>
      <c r="N27" s="113"/>
      <c r="O27" s="113"/>
      <c r="P27" s="113"/>
      <c r="Q27" s="113"/>
    </row>
    <row r="28" spans="1:17" s="7" customFormat="1" ht="26.25">
      <c r="A28" s="270">
        <v>14</v>
      </c>
      <c r="B28" s="270">
        <v>10</v>
      </c>
      <c r="C28" s="110" t="s">
        <v>298</v>
      </c>
      <c r="D28" s="272" t="s">
        <v>330</v>
      </c>
      <c r="E28" s="220" t="s">
        <v>47</v>
      </c>
      <c r="F28" s="220">
        <v>82</v>
      </c>
      <c r="G28" s="112"/>
      <c r="H28" s="112"/>
      <c r="I28" s="112"/>
      <c r="J28" s="112"/>
      <c r="K28" s="113"/>
      <c r="L28" s="113"/>
      <c r="M28" s="113"/>
      <c r="N28" s="113"/>
      <c r="O28" s="113"/>
      <c r="P28" s="113"/>
      <c r="Q28" s="113"/>
    </row>
    <row r="29" spans="1:17" s="7" customFormat="1" ht="15.75">
      <c r="A29" s="270">
        <v>15</v>
      </c>
      <c r="B29" s="270">
        <v>9</v>
      </c>
      <c r="C29" s="110" t="s">
        <v>241</v>
      </c>
      <c r="D29" s="271" t="s">
        <v>330</v>
      </c>
      <c r="E29" s="111" t="s">
        <v>7</v>
      </c>
      <c r="F29" s="111">
        <v>1090</v>
      </c>
      <c r="G29" s="112"/>
      <c r="H29" s="112"/>
      <c r="I29" s="112"/>
      <c r="J29" s="112"/>
      <c r="K29" s="113"/>
      <c r="L29" s="113"/>
      <c r="M29" s="113"/>
      <c r="N29" s="113"/>
      <c r="O29" s="113"/>
      <c r="P29" s="113"/>
      <c r="Q29" s="113"/>
    </row>
    <row r="30" spans="1:17" s="7" customFormat="1" ht="15.75">
      <c r="A30" s="270">
        <v>16</v>
      </c>
      <c r="B30" s="270"/>
      <c r="C30" s="110" t="s">
        <v>242</v>
      </c>
      <c r="D30" s="271"/>
      <c r="E30" s="111" t="s">
        <v>197</v>
      </c>
      <c r="F30" s="111">
        <v>150</v>
      </c>
      <c r="G30" s="112"/>
      <c r="H30" s="112"/>
      <c r="I30" s="112"/>
      <c r="J30" s="112"/>
      <c r="K30" s="113"/>
      <c r="L30" s="113"/>
      <c r="M30" s="113"/>
      <c r="N30" s="113"/>
      <c r="O30" s="113"/>
      <c r="P30" s="113"/>
      <c r="Q30" s="113"/>
    </row>
    <row r="31" spans="1:17" s="7" customFormat="1" ht="15.75">
      <c r="A31" s="270">
        <v>17</v>
      </c>
      <c r="B31" s="270"/>
      <c r="C31" s="221" t="s">
        <v>243</v>
      </c>
      <c r="D31" s="271" t="s">
        <v>330</v>
      </c>
      <c r="E31" s="111" t="s">
        <v>47</v>
      </c>
      <c r="F31" s="111">
        <v>26</v>
      </c>
      <c r="G31" s="112"/>
      <c r="H31" s="112"/>
      <c r="I31" s="112"/>
      <c r="J31" s="112"/>
      <c r="K31" s="113"/>
      <c r="L31" s="113"/>
      <c r="M31" s="113"/>
      <c r="N31" s="113"/>
      <c r="O31" s="113"/>
      <c r="P31" s="113"/>
      <c r="Q31" s="113"/>
    </row>
    <row r="32" spans="1:17" s="7" customFormat="1" ht="15.75">
      <c r="A32" s="270">
        <v>18</v>
      </c>
      <c r="B32" s="270"/>
      <c r="C32" s="221" t="s">
        <v>244</v>
      </c>
      <c r="D32" s="271" t="s">
        <v>330</v>
      </c>
      <c r="E32" s="111" t="s">
        <v>47</v>
      </c>
      <c r="F32" s="111">
        <v>26</v>
      </c>
      <c r="G32" s="112"/>
      <c r="H32" s="112"/>
      <c r="I32" s="112"/>
      <c r="J32" s="112"/>
      <c r="K32" s="113"/>
      <c r="L32" s="113"/>
      <c r="M32" s="113"/>
      <c r="N32" s="113"/>
      <c r="O32" s="113"/>
      <c r="P32" s="113"/>
      <c r="Q32" s="113"/>
    </row>
    <row r="33" spans="1:17" s="7" customFormat="1" ht="17.25" customHeight="1">
      <c r="A33" s="270">
        <v>19</v>
      </c>
      <c r="B33" s="270"/>
      <c r="C33" s="110" t="s">
        <v>245</v>
      </c>
      <c r="D33" s="271"/>
      <c r="E33" s="111" t="s">
        <v>249</v>
      </c>
      <c r="F33" s="111">
        <v>1</v>
      </c>
      <c r="G33" s="112"/>
      <c r="H33" s="112"/>
      <c r="I33" s="112"/>
      <c r="J33" s="112"/>
      <c r="K33" s="113"/>
      <c r="L33" s="113"/>
      <c r="M33" s="113"/>
      <c r="N33" s="113"/>
      <c r="O33" s="113"/>
      <c r="P33" s="113"/>
      <c r="Q33" s="113"/>
    </row>
    <row r="34" spans="1:17" s="7" customFormat="1" ht="15.75" customHeight="1">
      <c r="A34" s="270">
        <v>20</v>
      </c>
      <c r="B34" s="270"/>
      <c r="C34" s="110" t="s">
        <v>246</v>
      </c>
      <c r="D34" s="271"/>
      <c r="E34" s="111" t="s">
        <v>250</v>
      </c>
      <c r="F34" s="111">
        <v>0.99</v>
      </c>
      <c r="G34" s="112"/>
      <c r="H34" s="112"/>
      <c r="I34" s="112"/>
      <c r="J34" s="112"/>
      <c r="K34" s="113"/>
      <c r="L34" s="113"/>
      <c r="M34" s="113"/>
      <c r="N34" s="113"/>
      <c r="O34" s="113"/>
      <c r="P34" s="113"/>
      <c r="Q34" s="113"/>
    </row>
    <row r="35" spans="1:17" s="7" customFormat="1" ht="15.75">
      <c r="A35" s="270">
        <v>21</v>
      </c>
      <c r="B35" s="270"/>
      <c r="C35" s="110" t="s">
        <v>247</v>
      </c>
      <c r="D35" s="271"/>
      <c r="E35" s="111" t="s">
        <v>251</v>
      </c>
      <c r="F35" s="111">
        <v>1</v>
      </c>
      <c r="G35" s="112"/>
      <c r="H35" s="112"/>
      <c r="I35" s="112"/>
      <c r="J35" s="112"/>
      <c r="K35" s="113"/>
      <c r="L35" s="113"/>
      <c r="M35" s="113"/>
      <c r="N35" s="113"/>
      <c r="O35" s="113"/>
      <c r="P35" s="113"/>
      <c r="Q35" s="113"/>
    </row>
    <row r="36" spans="1:17" s="7" customFormat="1" ht="15.75" customHeight="1">
      <c r="A36" s="270">
        <v>22</v>
      </c>
      <c r="B36" s="270"/>
      <c r="C36" s="110" t="s">
        <v>248</v>
      </c>
      <c r="D36" s="271"/>
      <c r="E36" s="111" t="s">
        <v>251</v>
      </c>
      <c r="F36" s="111">
        <v>1</v>
      </c>
      <c r="G36" s="112"/>
      <c r="H36" s="112"/>
      <c r="I36" s="112"/>
      <c r="J36" s="112"/>
      <c r="K36" s="113"/>
      <c r="L36" s="113"/>
      <c r="M36" s="113"/>
      <c r="N36" s="113"/>
      <c r="O36" s="113"/>
      <c r="P36" s="113"/>
      <c r="Q36" s="113"/>
    </row>
    <row r="37" spans="1:19" s="7" customFormat="1" ht="16.5" customHeight="1">
      <c r="A37" s="590" t="s">
        <v>8</v>
      </c>
      <c r="B37" s="590"/>
      <c r="C37" s="590"/>
      <c r="D37" s="82"/>
      <c r="E37" s="19" t="s">
        <v>9</v>
      </c>
      <c r="F37" s="19" t="s">
        <v>9</v>
      </c>
      <c r="G37" s="19" t="s">
        <v>9</v>
      </c>
      <c r="H37" s="19" t="s">
        <v>9</v>
      </c>
      <c r="I37" s="19" t="s">
        <v>9</v>
      </c>
      <c r="J37" s="19" t="s">
        <v>9</v>
      </c>
      <c r="K37" s="19" t="s">
        <v>9</v>
      </c>
      <c r="L37" s="19" t="s">
        <v>9</v>
      </c>
      <c r="M37" s="124">
        <f>SUM(M15:M36)</f>
        <v>0</v>
      </c>
      <c r="N37" s="124">
        <f>SUM(N15:N36)</f>
        <v>0</v>
      </c>
      <c r="O37" s="124">
        <f>SUM(O15:O36)</f>
        <v>0</v>
      </c>
      <c r="P37" s="124">
        <f>SUM(P15:P36)</f>
        <v>0</v>
      </c>
      <c r="Q37" s="124">
        <f>SUM(Q15:Q36)</f>
        <v>0</v>
      </c>
      <c r="R37" s="126"/>
      <c r="S37" s="127"/>
    </row>
    <row r="38" spans="1:17" s="7" customFormat="1" ht="15.75">
      <c r="A38" s="584" t="s">
        <v>526</v>
      </c>
      <c r="B38" s="585"/>
      <c r="C38" s="585"/>
      <c r="D38" s="585"/>
      <c r="E38" s="585"/>
      <c r="F38" s="585"/>
      <c r="G38" s="585"/>
      <c r="H38" s="585"/>
      <c r="I38" s="585"/>
      <c r="J38" s="585"/>
      <c r="K38" s="585"/>
      <c r="L38" s="585"/>
      <c r="M38" s="585"/>
      <c r="N38" s="585"/>
      <c r="O38" s="585"/>
      <c r="P38" s="586"/>
      <c r="Q38" s="124">
        <f>SUM(Q15:Q36)</f>
        <v>0</v>
      </c>
    </row>
    <row r="39" spans="1:17" s="7" customFormat="1" ht="15.75">
      <c r="A39" s="587" t="s">
        <v>525</v>
      </c>
      <c r="B39" s="588"/>
      <c r="C39" s="588"/>
      <c r="D39" s="588"/>
      <c r="E39" s="588"/>
      <c r="F39" s="588"/>
      <c r="G39" s="588"/>
      <c r="H39" s="588"/>
      <c r="I39" s="588"/>
      <c r="J39" s="588"/>
      <c r="K39" s="588"/>
      <c r="L39" s="588"/>
      <c r="M39" s="588"/>
      <c r="N39" s="588"/>
      <c r="O39" s="588"/>
      <c r="P39" s="589"/>
      <c r="Q39" s="124">
        <f>Q37+Q38</f>
        <v>0</v>
      </c>
    </row>
    <row r="40" spans="1:17" ht="15.75">
      <c r="A40" s="536" t="s">
        <v>496</v>
      </c>
      <c r="B40" s="537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537"/>
      <c r="N40" s="537"/>
      <c r="O40" s="537"/>
      <c r="P40" s="538"/>
      <c r="Q40" s="301">
        <f>SUM(Q15:Q36)</f>
        <v>0</v>
      </c>
    </row>
    <row r="41" spans="1:17" ht="15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439"/>
    </row>
    <row r="43" spans="1:8" ht="15.75">
      <c r="A43" s="493" t="s">
        <v>555</v>
      </c>
      <c r="B43" s="493"/>
      <c r="C43" s="493"/>
      <c r="D43" s="493"/>
      <c r="E43" s="493"/>
      <c r="F43" s="493"/>
      <c r="G43" s="493"/>
      <c r="H43" s="493"/>
    </row>
    <row r="44" spans="1:8" ht="15.75">
      <c r="A44" s="494" t="s">
        <v>556</v>
      </c>
      <c r="B44" s="494"/>
      <c r="C44" s="494"/>
      <c r="D44" s="494"/>
      <c r="E44" s="494"/>
      <c r="F44" s="494"/>
      <c r="G44" s="494"/>
      <c r="H44" s="494"/>
    </row>
    <row r="45" spans="1:8" ht="15.75">
      <c r="A45" s="449"/>
      <c r="B45" s="449"/>
      <c r="C45" s="449"/>
      <c r="D45" s="449"/>
      <c r="E45" s="449"/>
      <c r="F45" s="449"/>
      <c r="G45" s="449"/>
      <c r="H45" s="449"/>
    </row>
    <row r="46" spans="1:8" ht="15.75">
      <c r="A46" s="493" t="s">
        <v>557</v>
      </c>
      <c r="B46" s="493"/>
      <c r="C46" s="493"/>
      <c r="D46" s="493"/>
      <c r="E46" s="493"/>
      <c r="F46" s="493"/>
      <c r="G46" s="493"/>
      <c r="H46" s="493"/>
    </row>
    <row r="47" spans="1:8" ht="15.75">
      <c r="A47" s="494" t="s">
        <v>556</v>
      </c>
      <c r="B47" s="494"/>
      <c r="C47" s="494"/>
      <c r="D47" s="494"/>
      <c r="E47" s="494"/>
      <c r="F47" s="494"/>
      <c r="G47" s="494"/>
      <c r="H47" s="494"/>
    </row>
    <row r="48" spans="1:8" ht="15.75">
      <c r="A48" s="449"/>
      <c r="B48" s="449"/>
      <c r="C48" s="449"/>
      <c r="D48" s="449"/>
      <c r="E48" s="449"/>
      <c r="F48" s="449"/>
      <c r="G48" s="449"/>
      <c r="H48" s="449"/>
    </row>
    <row r="49" spans="1:8" ht="15.75">
      <c r="A49" s="450" t="s">
        <v>558</v>
      </c>
      <c r="B49" s="450"/>
      <c r="C49" s="450"/>
      <c r="D49" s="451"/>
      <c r="E49" s="451"/>
      <c r="F49" s="451"/>
      <c r="G49" s="451"/>
      <c r="H49" s="451"/>
    </row>
  </sheetData>
  <sheetProtection/>
  <mergeCells count="24">
    <mergeCell ref="A40:P40"/>
    <mergeCell ref="C13:C14"/>
    <mergeCell ref="D13:D14"/>
    <mergeCell ref="A37:C37"/>
    <mergeCell ref="F13:F14"/>
    <mergeCell ref="G13:K13"/>
    <mergeCell ref="A39:P39"/>
    <mergeCell ref="L13:L14"/>
    <mergeCell ref="A6:Q6"/>
    <mergeCell ref="A38:P38"/>
    <mergeCell ref="Q13:Q14"/>
    <mergeCell ref="M13:P13"/>
    <mergeCell ref="E13:E14"/>
    <mergeCell ref="A9:Q9"/>
    <mergeCell ref="A46:H46"/>
    <mergeCell ref="A47:H47"/>
    <mergeCell ref="A12:C12"/>
    <mergeCell ref="B13:B14"/>
    <mergeCell ref="A13:A14"/>
    <mergeCell ref="O1:Q1"/>
    <mergeCell ref="A43:H43"/>
    <mergeCell ref="A44:H44"/>
    <mergeCell ref="J1:K1"/>
    <mergeCell ref="A5:Q5"/>
  </mergeCells>
  <printOptions/>
  <pageMargins left="0.5905511811023623" right="0.5118110236220472" top="0.7480314960629921" bottom="0.7480314960629921" header="0.31496062992125984" footer="0.31496062992125984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G34"/>
  <sheetViews>
    <sheetView zoomScalePageLayoutView="0" workbookViewId="0" topLeftCell="A1">
      <selection activeCell="A7" sqref="A7:G7"/>
    </sheetView>
  </sheetViews>
  <sheetFormatPr defaultColWidth="9.140625" defaultRowHeight="15"/>
  <cols>
    <col min="1" max="1" width="8.28125" style="0" customWidth="1"/>
    <col min="2" max="2" width="37.8515625" style="0" customWidth="1"/>
    <col min="3" max="3" width="17.7109375" style="0" customWidth="1"/>
    <col min="4" max="4" width="14.8515625" style="0" customWidth="1"/>
    <col min="5" max="5" width="16.421875" style="0" customWidth="1"/>
    <col min="6" max="6" width="14.140625" style="0" customWidth="1"/>
    <col min="7" max="7" width="13.57421875" style="0" customWidth="1"/>
  </cols>
  <sheetData>
    <row r="1" spans="1:7" ht="15">
      <c r="A1" s="358"/>
      <c r="B1" s="358"/>
      <c r="C1" s="358"/>
      <c r="D1" s="358"/>
      <c r="E1" s="358"/>
      <c r="F1" s="358"/>
      <c r="G1" s="358"/>
    </row>
    <row r="2" spans="1:7" ht="15">
      <c r="A2" s="358"/>
      <c r="B2" s="358"/>
      <c r="C2" s="358"/>
      <c r="D2" s="358"/>
      <c r="E2" s="442"/>
      <c r="F2" s="358"/>
      <c r="G2" s="361" t="s">
        <v>549</v>
      </c>
    </row>
    <row r="3" spans="1:7" ht="15.75">
      <c r="A3" s="358"/>
      <c r="B3" s="358"/>
      <c r="C3" s="358"/>
      <c r="D3" s="358"/>
      <c r="E3" s="358"/>
      <c r="F3" s="358"/>
      <c r="G3" s="360"/>
    </row>
    <row r="4" spans="1:7" ht="15">
      <c r="A4" s="358"/>
      <c r="B4" s="358"/>
      <c r="C4" s="358"/>
      <c r="D4" s="358"/>
      <c r="E4" s="358"/>
      <c r="F4" s="358"/>
      <c r="G4" s="406" t="s">
        <v>553</v>
      </c>
    </row>
    <row r="5" spans="1:7" ht="15">
      <c r="A5" s="358"/>
      <c r="B5" s="358"/>
      <c r="C5" s="358"/>
      <c r="D5" s="358"/>
      <c r="E5" s="358"/>
      <c r="F5" s="358"/>
      <c r="G5" s="406" t="s">
        <v>500</v>
      </c>
    </row>
    <row r="6" spans="1:7" ht="15">
      <c r="A6" s="358"/>
      <c r="B6" s="358"/>
      <c r="C6" s="358"/>
      <c r="D6" s="358"/>
      <c r="E6" s="358"/>
      <c r="F6" s="358"/>
      <c r="G6" s="407" t="s">
        <v>501</v>
      </c>
    </row>
    <row r="7" spans="1:7" ht="18.75">
      <c r="A7" s="457" t="s">
        <v>499</v>
      </c>
      <c r="B7" s="457"/>
      <c r="C7" s="457"/>
      <c r="D7" s="457"/>
      <c r="E7" s="457"/>
      <c r="F7" s="457"/>
      <c r="G7" s="457"/>
    </row>
    <row r="8" spans="1:7" ht="15.75">
      <c r="A8" s="310"/>
      <c r="B8" s="310"/>
      <c r="C8" s="310"/>
      <c r="D8" s="310"/>
      <c r="E8" s="310"/>
      <c r="F8" s="310"/>
      <c r="G8" s="310"/>
    </row>
    <row r="9" spans="1:7" ht="15.75" customHeight="1">
      <c r="A9" s="464" t="s">
        <v>554</v>
      </c>
      <c r="B9" s="464"/>
      <c r="C9" s="464"/>
      <c r="D9" s="464"/>
      <c r="E9" s="464"/>
      <c r="F9" s="464"/>
      <c r="G9" s="464"/>
    </row>
    <row r="10" spans="1:7" ht="30.75" customHeight="1">
      <c r="A10" s="464"/>
      <c r="B10" s="464"/>
      <c r="C10" s="464"/>
      <c r="D10" s="464"/>
      <c r="E10" s="464"/>
      <c r="F10" s="464"/>
      <c r="G10" s="464"/>
    </row>
    <row r="11" spans="1:7" ht="15.75">
      <c r="A11" s="312"/>
      <c r="B11" s="313"/>
      <c r="C11" s="314"/>
      <c r="D11" s="315"/>
      <c r="E11" s="315"/>
      <c r="F11" s="315"/>
      <c r="G11" s="315"/>
    </row>
    <row r="12" spans="1:7" ht="15.75" customHeight="1">
      <c r="A12" s="465" t="s">
        <v>533</v>
      </c>
      <c r="B12" s="465"/>
      <c r="C12" s="465"/>
      <c r="D12" s="465"/>
      <c r="E12" s="465"/>
      <c r="F12" s="465"/>
      <c r="G12" s="315"/>
    </row>
    <row r="13" spans="1:7" ht="15.75" customHeight="1">
      <c r="A13" s="465"/>
      <c r="B13" s="465"/>
      <c r="C13" s="465"/>
      <c r="D13" s="465"/>
      <c r="E13" s="465"/>
      <c r="F13" s="465"/>
      <c r="G13" s="358"/>
    </row>
    <row r="14" spans="1:7" ht="15.75">
      <c r="A14" s="316"/>
      <c r="B14" s="317"/>
      <c r="C14" s="318"/>
      <c r="D14" s="320"/>
      <c r="E14" s="320"/>
      <c r="F14" s="320"/>
      <c r="G14" s="358"/>
    </row>
    <row r="15" spans="1:7" ht="16.5" thickBot="1">
      <c r="A15" s="443" t="s">
        <v>552</v>
      </c>
      <c r="B15" s="444"/>
      <c r="C15" s="305"/>
      <c r="D15" s="309"/>
      <c r="E15" s="309"/>
      <c r="F15" s="309"/>
      <c r="G15" s="305"/>
    </row>
    <row r="16" spans="1:7" ht="15" customHeight="1">
      <c r="A16" s="458" t="s">
        <v>27</v>
      </c>
      <c r="B16" s="461" t="s">
        <v>494</v>
      </c>
      <c r="C16" s="466" t="s">
        <v>502</v>
      </c>
      <c r="D16" s="469" t="s">
        <v>495</v>
      </c>
      <c r="E16" s="358"/>
      <c r="F16" s="358"/>
      <c r="G16" s="358"/>
    </row>
    <row r="17" spans="1:7" ht="15">
      <c r="A17" s="459"/>
      <c r="B17" s="462"/>
      <c r="C17" s="467"/>
      <c r="D17" s="470"/>
      <c r="E17" s="358"/>
      <c r="F17" s="358"/>
      <c r="G17" s="358"/>
    </row>
    <row r="18" spans="1:7" ht="15.75" thickBot="1">
      <c r="A18" s="460"/>
      <c r="B18" s="463"/>
      <c r="C18" s="468"/>
      <c r="D18" s="471"/>
      <c r="E18" s="358"/>
      <c r="F18" s="358"/>
      <c r="G18" s="358"/>
    </row>
    <row r="19" spans="1:7" ht="44.25" thickBot="1">
      <c r="A19" s="327">
        <v>1</v>
      </c>
      <c r="B19" s="408" t="s">
        <v>498</v>
      </c>
      <c r="C19" s="330">
        <f>'Koptāme 00-00--29-41'!D27</f>
        <v>0</v>
      </c>
      <c r="D19" s="409">
        <f>'Koptāme 00-00--29-41'!I22</f>
        <v>0</v>
      </c>
      <c r="E19" s="358"/>
      <c r="F19" s="358"/>
      <c r="G19" s="358"/>
    </row>
    <row r="20" spans="1:7" ht="44.25" thickBot="1">
      <c r="A20" s="410">
        <v>2</v>
      </c>
      <c r="B20" s="408" t="s">
        <v>497</v>
      </c>
      <c r="C20" s="411">
        <f>'Koptāme 29-41--36-42'!D30</f>
        <v>0</v>
      </c>
      <c r="D20" s="409">
        <f>'Koptāme 29-41--36-42'!I25</f>
        <v>0</v>
      </c>
      <c r="E20" s="358"/>
      <c r="F20" s="358"/>
      <c r="G20" s="358"/>
    </row>
    <row r="21" spans="1:7" ht="15.75" thickBot="1">
      <c r="A21" s="412"/>
      <c r="B21" s="419" t="s">
        <v>32</v>
      </c>
      <c r="C21" s="352">
        <f>C19+C20</f>
        <v>0</v>
      </c>
      <c r="D21" s="358"/>
      <c r="E21" s="358"/>
      <c r="F21" s="358"/>
      <c r="G21" s="358"/>
    </row>
    <row r="22" spans="1:7" ht="15.75" thickBot="1">
      <c r="A22" s="413"/>
      <c r="B22" s="414" t="s">
        <v>531</v>
      </c>
      <c r="C22" s="416">
        <f>D19+D20</f>
        <v>0</v>
      </c>
      <c r="D22" s="358"/>
      <c r="E22" s="358"/>
      <c r="F22" s="358"/>
      <c r="G22" s="358"/>
    </row>
    <row r="23" spans="1:7" ht="15.75" thickBot="1">
      <c r="A23" s="345"/>
      <c r="B23" s="351" t="s">
        <v>503</v>
      </c>
      <c r="C23" s="417">
        <f>ROUND(C21*0.21,2)</f>
        <v>0</v>
      </c>
      <c r="D23" s="347"/>
      <c r="E23" s="347"/>
      <c r="F23" s="347"/>
      <c r="G23" s="353"/>
    </row>
    <row r="24" spans="1:7" ht="16.5" thickBot="1">
      <c r="A24" s="304"/>
      <c r="B24" s="354" t="s">
        <v>504</v>
      </c>
      <c r="C24" s="418">
        <f>C21+C23</f>
        <v>0</v>
      </c>
      <c r="D24" s="356"/>
      <c r="E24" s="356"/>
      <c r="F24" s="356"/>
      <c r="G24" s="305"/>
    </row>
    <row r="25" spans="1:7" ht="15.75">
      <c r="A25" s="304"/>
      <c r="B25" s="305"/>
      <c r="C25" s="415"/>
      <c r="D25" s="306"/>
      <c r="E25" s="306"/>
      <c r="F25" s="306"/>
      <c r="G25" s="305"/>
    </row>
    <row r="26" spans="1:7" ht="15.75">
      <c r="A26" s="304"/>
      <c r="B26" s="305"/>
      <c r="C26" s="305"/>
      <c r="D26" s="306"/>
      <c r="E26" s="306"/>
      <c r="F26" s="306"/>
      <c r="G26" s="305"/>
    </row>
    <row r="27" spans="1:7" ht="15.75">
      <c r="A27" s="2" t="s">
        <v>515</v>
      </c>
      <c r="B27" s="358"/>
      <c r="C27" s="305"/>
      <c r="D27" s="306"/>
      <c r="E27" s="306"/>
      <c r="F27" s="306"/>
      <c r="G27" s="305"/>
    </row>
    <row r="28" spans="1:7" ht="15.75">
      <c r="A28" s="358"/>
      <c r="B28" s="359" t="s">
        <v>41</v>
      </c>
      <c r="C28" s="305"/>
      <c r="D28" s="306"/>
      <c r="E28" s="306"/>
      <c r="F28" s="306"/>
      <c r="G28" s="305"/>
    </row>
    <row r="29" spans="1:7" ht="15.75">
      <c r="A29" s="304"/>
      <c r="B29" s="305"/>
      <c r="C29" s="305"/>
      <c r="D29" s="306"/>
      <c r="E29" s="306"/>
      <c r="F29" s="306"/>
      <c r="G29" s="305"/>
    </row>
    <row r="30" spans="1:7" ht="15.75">
      <c r="A30" s="32" t="s">
        <v>516</v>
      </c>
      <c r="B30" s="358"/>
      <c r="C30" s="305"/>
      <c r="D30" s="306"/>
      <c r="E30" s="306"/>
      <c r="F30" s="306"/>
      <c r="G30" s="305"/>
    </row>
    <row r="31" spans="1:7" ht="15.75">
      <c r="A31" s="358"/>
      <c r="B31" s="359" t="s">
        <v>41</v>
      </c>
      <c r="C31" s="305"/>
      <c r="D31" s="306"/>
      <c r="E31" s="306"/>
      <c r="F31" s="306"/>
      <c r="G31" s="305"/>
    </row>
    <row r="32" spans="1:7" ht="15.75">
      <c r="A32" s="304"/>
      <c r="B32" s="305"/>
      <c r="C32" s="305"/>
      <c r="D32" s="306"/>
      <c r="E32" s="306"/>
      <c r="F32" s="306"/>
      <c r="G32" s="305"/>
    </row>
    <row r="33" spans="1:7" ht="15.75">
      <c r="A33" s="455" t="s">
        <v>517</v>
      </c>
      <c r="B33" s="455"/>
      <c r="C33" s="305"/>
      <c r="D33" s="360" t="s">
        <v>518</v>
      </c>
      <c r="E33" s="305"/>
      <c r="F33" s="305"/>
      <c r="G33" s="305"/>
    </row>
    <row r="34" spans="1:7" ht="15.75">
      <c r="A34" s="304"/>
      <c r="B34" s="305"/>
      <c r="C34" s="456"/>
      <c r="D34" s="456"/>
      <c r="E34" s="456"/>
      <c r="F34" s="456"/>
      <c r="G34" s="305"/>
    </row>
  </sheetData>
  <sheetProtection/>
  <mergeCells count="9">
    <mergeCell ref="A33:B33"/>
    <mergeCell ref="C34:F34"/>
    <mergeCell ref="A7:G7"/>
    <mergeCell ref="A16:A18"/>
    <mergeCell ref="B16:B18"/>
    <mergeCell ref="A9:G10"/>
    <mergeCell ref="A12:F13"/>
    <mergeCell ref="C16:C18"/>
    <mergeCell ref="D16:D18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L39"/>
  <sheetViews>
    <sheetView zoomScalePageLayoutView="0" workbookViewId="0" topLeftCell="A3">
      <selection activeCell="A9" sqref="A9:I9"/>
    </sheetView>
  </sheetViews>
  <sheetFormatPr defaultColWidth="9.140625" defaultRowHeight="15"/>
  <cols>
    <col min="1" max="1" width="8.28125" style="22" customWidth="1"/>
    <col min="2" max="2" width="8.7109375" style="22" customWidth="1"/>
    <col min="3" max="3" width="37.8515625" style="23" customWidth="1"/>
    <col min="4" max="4" width="17.7109375" style="23" customWidth="1"/>
    <col min="5" max="5" width="15.00390625" style="24" customWidth="1"/>
    <col min="6" max="6" width="13.00390625" style="24" customWidth="1"/>
    <col min="7" max="7" width="16.57421875" style="24" customWidth="1"/>
    <col min="8" max="8" width="14.7109375" style="23" customWidth="1"/>
    <col min="9" max="16384" width="9.140625" style="25" customWidth="1"/>
  </cols>
  <sheetData>
    <row r="1" spans="1:9" ht="15.75">
      <c r="A1" s="304"/>
      <c r="B1" s="304"/>
      <c r="C1" s="305"/>
      <c r="D1" s="305"/>
      <c r="E1" s="306"/>
      <c r="F1" s="307"/>
      <c r="G1" s="306"/>
      <c r="H1" s="361"/>
      <c r="I1" s="361" t="s">
        <v>549</v>
      </c>
    </row>
    <row r="2" spans="1:9" ht="15.75">
      <c r="A2" s="304"/>
      <c r="B2" s="304"/>
      <c r="C2" s="305"/>
      <c r="D2" s="305"/>
      <c r="E2" s="306"/>
      <c r="F2" s="307"/>
      <c r="G2" s="306"/>
      <c r="H2" s="309"/>
      <c r="I2" s="309"/>
    </row>
    <row r="3" spans="1:9" ht="15.75">
      <c r="A3" s="304"/>
      <c r="B3" s="304"/>
      <c r="C3" s="305"/>
      <c r="D3" s="305"/>
      <c r="E3" s="306"/>
      <c r="F3" s="306"/>
      <c r="G3" s="306"/>
      <c r="H3" s="362"/>
      <c r="I3" s="362" t="s">
        <v>553</v>
      </c>
    </row>
    <row r="4" spans="1:9" ht="15.75">
      <c r="A4" s="304"/>
      <c r="B4" s="304"/>
      <c r="C4" s="305"/>
      <c r="D4" s="305"/>
      <c r="E4" s="306"/>
      <c r="F4" s="306"/>
      <c r="G4" s="306"/>
      <c r="H4" s="362"/>
      <c r="I4" s="362" t="s">
        <v>500</v>
      </c>
    </row>
    <row r="5" spans="1:9" ht="15.75">
      <c r="A5" s="304"/>
      <c r="B5" s="304"/>
      <c r="C5" s="305"/>
      <c r="D5" s="305"/>
      <c r="E5" s="306"/>
      <c r="F5" s="306"/>
      <c r="G5" s="306"/>
      <c r="H5" s="363"/>
      <c r="I5" s="363" t="s">
        <v>501</v>
      </c>
    </row>
    <row r="6" spans="1:9" ht="15.75">
      <c r="A6" s="304"/>
      <c r="B6" s="304"/>
      <c r="C6" s="305"/>
      <c r="D6" s="305"/>
      <c r="E6" s="306"/>
      <c r="F6" s="306"/>
      <c r="G6" s="306"/>
      <c r="H6" s="305"/>
      <c r="I6" s="309"/>
    </row>
    <row r="7" spans="1:9" ht="15.75">
      <c r="A7" s="304"/>
      <c r="B7" s="304"/>
      <c r="C7" s="305"/>
      <c r="D7" s="305"/>
      <c r="E7" s="306"/>
      <c r="F7" s="306"/>
      <c r="G7" s="306"/>
      <c r="H7" s="305"/>
      <c r="I7" s="309"/>
    </row>
    <row r="8" spans="1:9" ht="15.75">
      <c r="A8" s="304"/>
      <c r="B8" s="304"/>
      <c r="C8" s="305"/>
      <c r="D8" s="305"/>
      <c r="E8" s="306"/>
      <c r="F8" s="306"/>
      <c r="G8" s="306"/>
      <c r="H8" s="305"/>
      <c r="I8" s="309"/>
    </row>
    <row r="9" spans="1:9" ht="18.75">
      <c r="A9" s="457" t="s">
        <v>25</v>
      </c>
      <c r="B9" s="457"/>
      <c r="C9" s="457"/>
      <c r="D9" s="457"/>
      <c r="E9" s="457"/>
      <c r="F9" s="457"/>
      <c r="G9" s="457"/>
      <c r="H9" s="457"/>
      <c r="I9" s="457"/>
    </row>
    <row r="10" spans="1:9" ht="15.75">
      <c r="A10" s="310"/>
      <c r="B10" s="310"/>
      <c r="C10" s="310"/>
      <c r="D10" s="310"/>
      <c r="E10" s="310"/>
      <c r="F10" s="310"/>
      <c r="G10" s="310"/>
      <c r="H10" s="310"/>
      <c r="I10" s="309"/>
    </row>
    <row r="11" spans="1:12" ht="18" customHeight="1">
      <c r="A11" s="484" t="s">
        <v>532</v>
      </c>
      <c r="B11" s="484"/>
      <c r="C11" s="484"/>
      <c r="D11" s="484"/>
      <c r="E11" s="484"/>
      <c r="F11" s="484"/>
      <c r="G11" s="484"/>
      <c r="H11" s="484"/>
      <c r="I11" s="3"/>
      <c r="J11" s="26"/>
      <c r="K11" s="26"/>
      <c r="L11" s="26"/>
    </row>
    <row r="12" spans="1:9" ht="15.75">
      <c r="A12" s="311"/>
      <c r="B12" s="311"/>
      <c r="C12" s="311"/>
      <c r="D12" s="311"/>
      <c r="E12" s="311"/>
      <c r="F12" s="311"/>
      <c r="G12" s="311"/>
      <c r="H12" s="311"/>
      <c r="I12" s="309"/>
    </row>
    <row r="13" spans="1:9" s="27" customFormat="1" ht="15.75">
      <c r="A13" s="312"/>
      <c r="B13" s="313"/>
      <c r="C13" s="313"/>
      <c r="D13" s="314"/>
      <c r="E13" s="315"/>
      <c r="F13" s="315"/>
      <c r="G13" s="315"/>
      <c r="H13" s="315"/>
      <c r="I13" s="312"/>
    </row>
    <row r="14" spans="1:9" ht="15.75">
      <c r="A14" s="316"/>
      <c r="B14" s="304"/>
      <c r="C14" s="305"/>
      <c r="D14" s="305"/>
      <c r="E14" s="324"/>
      <c r="F14" s="324"/>
      <c r="G14" s="324"/>
      <c r="H14" s="305"/>
      <c r="I14" s="309"/>
    </row>
    <row r="15" spans="1:9" ht="16.5" thickBot="1">
      <c r="A15" s="317"/>
      <c r="B15" s="325"/>
      <c r="C15" s="305"/>
      <c r="D15" s="305"/>
      <c r="E15" s="309"/>
      <c r="F15" s="309"/>
      <c r="G15" s="309"/>
      <c r="H15" s="305"/>
      <c r="I15" s="309"/>
    </row>
    <row r="16" spans="1:9" s="29" customFormat="1" ht="15.75" customHeight="1">
      <c r="A16" s="485" t="s">
        <v>27</v>
      </c>
      <c r="B16" s="488" t="s">
        <v>28</v>
      </c>
      <c r="C16" s="490" t="s">
        <v>34</v>
      </c>
      <c r="D16" s="469" t="s">
        <v>35</v>
      </c>
      <c r="E16" s="472" t="s">
        <v>29</v>
      </c>
      <c r="F16" s="473"/>
      <c r="G16" s="474"/>
      <c r="H16" s="478" t="s">
        <v>30</v>
      </c>
      <c r="I16" s="481" t="s">
        <v>495</v>
      </c>
    </row>
    <row r="17" spans="1:9" s="29" customFormat="1" ht="15.75" thickBot="1">
      <c r="A17" s="486"/>
      <c r="B17" s="489"/>
      <c r="C17" s="491"/>
      <c r="D17" s="470"/>
      <c r="E17" s="475"/>
      <c r="F17" s="476"/>
      <c r="G17" s="477"/>
      <c r="H17" s="479"/>
      <c r="I17" s="482"/>
    </row>
    <row r="18" spans="1:9" s="29" customFormat="1" ht="29.25" thickBot="1">
      <c r="A18" s="487"/>
      <c r="B18" s="480"/>
      <c r="C18" s="492"/>
      <c r="D18" s="471"/>
      <c r="E18" s="364" t="s">
        <v>38</v>
      </c>
      <c r="F18" s="365" t="s">
        <v>39</v>
      </c>
      <c r="G18" s="365" t="s">
        <v>40</v>
      </c>
      <c r="H18" s="480"/>
      <c r="I18" s="483"/>
    </row>
    <row r="19" spans="1:9" s="29" customFormat="1" ht="15">
      <c r="A19" s="366">
        <v>1</v>
      </c>
      <c r="B19" s="367" t="s">
        <v>252</v>
      </c>
      <c r="C19" s="368" t="s">
        <v>255</v>
      </c>
      <c r="D19" s="369">
        <f>'LT 1-1'!Q157</f>
        <v>0</v>
      </c>
      <c r="E19" s="370">
        <f>'LT 1-1'!N155</f>
        <v>0</v>
      </c>
      <c r="F19" s="371">
        <f>'LT 1-1'!O155</f>
        <v>0</v>
      </c>
      <c r="G19" s="371">
        <f>'LT 1-1'!P155</f>
        <v>0</v>
      </c>
      <c r="H19" s="371">
        <f>'LT 1-1'!M155</f>
        <v>0</v>
      </c>
      <c r="I19" s="372">
        <f>'LT 1-1'!Q158</f>
        <v>0</v>
      </c>
    </row>
    <row r="20" spans="1:9" s="29" customFormat="1" ht="15">
      <c r="A20" s="373">
        <v>2</v>
      </c>
      <c r="B20" s="374" t="s">
        <v>253</v>
      </c>
      <c r="C20" s="375" t="s">
        <v>257</v>
      </c>
      <c r="D20" s="376">
        <f>'LT 1-2'!Q52</f>
        <v>0</v>
      </c>
      <c r="E20" s="377">
        <f>'LT 1-2'!N50</f>
        <v>0</v>
      </c>
      <c r="F20" s="378">
        <f>'LT 1-2'!O50</f>
        <v>0</v>
      </c>
      <c r="G20" s="378">
        <f>'LT 1-2'!M50</f>
        <v>0</v>
      </c>
      <c r="H20" s="378">
        <f>'LT 1-2'!M50</f>
        <v>0</v>
      </c>
      <c r="I20" s="379">
        <f>'LT 1-2'!Q53</f>
        <v>0</v>
      </c>
    </row>
    <row r="21" spans="1:9" s="29" customFormat="1" ht="15.75" thickBot="1">
      <c r="A21" s="380">
        <v>3</v>
      </c>
      <c r="B21" s="381" t="s">
        <v>254</v>
      </c>
      <c r="C21" s="382" t="s">
        <v>256</v>
      </c>
      <c r="D21" s="383">
        <f>'LT 1-3'!Q50</f>
        <v>0</v>
      </c>
      <c r="E21" s="384">
        <f>'LT 1-3'!N48</f>
        <v>0</v>
      </c>
      <c r="F21" s="385">
        <f>'LT 1-3'!O48</f>
        <v>0</v>
      </c>
      <c r="G21" s="385">
        <f>'LT 1-3'!P48</f>
        <v>0</v>
      </c>
      <c r="H21" s="385">
        <f>'LT 1-3'!M48</f>
        <v>0</v>
      </c>
      <c r="I21" s="386">
        <f>'LT 1-3'!Q51</f>
        <v>0</v>
      </c>
    </row>
    <row r="22" spans="1:9" s="30" customFormat="1" ht="15.75" thickBot="1">
      <c r="A22" s="387"/>
      <c r="B22" s="388"/>
      <c r="C22" s="389" t="s">
        <v>31</v>
      </c>
      <c r="D22" s="390">
        <f aca="true" t="shared" si="0" ref="D22:I22">SUM(D19:D21)</f>
        <v>0</v>
      </c>
      <c r="E22" s="391">
        <f t="shared" si="0"/>
        <v>0</v>
      </c>
      <c r="F22" s="392">
        <f t="shared" si="0"/>
        <v>0</v>
      </c>
      <c r="G22" s="392">
        <f t="shared" si="0"/>
        <v>0</v>
      </c>
      <c r="H22" s="392">
        <f t="shared" si="0"/>
        <v>0</v>
      </c>
      <c r="I22" s="393">
        <f t="shared" si="0"/>
        <v>0</v>
      </c>
    </row>
    <row r="23" spans="1:9" s="29" customFormat="1" ht="15.75" thickBot="1">
      <c r="A23" s="345"/>
      <c r="B23" s="345"/>
      <c r="C23" s="394" t="s">
        <v>505</v>
      </c>
      <c r="D23" s="395"/>
      <c r="E23" s="347"/>
      <c r="F23" s="347"/>
      <c r="G23" s="347"/>
      <c r="H23" s="347"/>
      <c r="I23" s="348"/>
    </row>
    <row r="24" spans="1:9" s="29" customFormat="1" ht="15.75" thickBot="1">
      <c r="A24" s="345"/>
      <c r="B24" s="345"/>
      <c r="C24" s="396" t="s">
        <v>506</v>
      </c>
      <c r="D24" s="397"/>
      <c r="E24" s="347"/>
      <c r="F24" s="347"/>
      <c r="G24" s="347"/>
      <c r="H24" s="347"/>
      <c r="I24" s="348"/>
    </row>
    <row r="25" spans="1:9" s="29" customFormat="1" ht="15.75" thickBot="1">
      <c r="A25" s="345"/>
      <c r="B25" s="345"/>
      <c r="C25" s="398" t="s">
        <v>507</v>
      </c>
      <c r="D25" s="399"/>
      <c r="E25" s="347"/>
      <c r="F25" s="347"/>
      <c r="G25" s="347"/>
      <c r="H25" s="347"/>
      <c r="I25" s="348"/>
    </row>
    <row r="26" spans="1:9" s="29" customFormat="1" ht="15.75" thickBot="1">
      <c r="A26" s="345"/>
      <c r="B26" s="345"/>
      <c r="C26" s="400" t="s">
        <v>508</v>
      </c>
      <c r="D26" s="399"/>
      <c r="E26" s="347"/>
      <c r="F26" s="347"/>
      <c r="G26" s="347"/>
      <c r="H26" s="347"/>
      <c r="I26" s="348"/>
    </row>
    <row r="27" spans="1:9" s="29" customFormat="1" ht="15.75" thickBot="1">
      <c r="A27" s="345"/>
      <c r="B27" s="345"/>
      <c r="C27" s="401" t="s">
        <v>509</v>
      </c>
      <c r="D27" s="402"/>
      <c r="E27" s="347"/>
      <c r="F27" s="347"/>
      <c r="G27" s="347"/>
      <c r="H27" s="353"/>
      <c r="I27" s="348"/>
    </row>
    <row r="28" spans="1:9" ht="31.5" customHeight="1" thickBot="1">
      <c r="A28" s="304"/>
      <c r="B28" s="304"/>
      <c r="C28" s="403" t="s">
        <v>510</v>
      </c>
      <c r="D28" s="404"/>
      <c r="E28" s="356"/>
      <c r="F28" s="356"/>
      <c r="G28" s="356"/>
      <c r="H28" s="305"/>
      <c r="I28" s="309"/>
    </row>
    <row r="29" spans="1:9" ht="16.5" thickBot="1">
      <c r="A29" s="304"/>
      <c r="B29" s="304"/>
      <c r="C29" s="357" t="s">
        <v>511</v>
      </c>
      <c r="D29" s="405"/>
      <c r="E29" s="306"/>
      <c r="F29" s="306"/>
      <c r="G29" s="306"/>
      <c r="H29" s="305"/>
      <c r="I29" s="309"/>
    </row>
    <row r="30" spans="1:9" ht="15.75">
      <c r="A30" s="304"/>
      <c r="B30" s="304"/>
      <c r="C30" s="305"/>
      <c r="D30" s="305"/>
      <c r="E30" s="306"/>
      <c r="F30" s="306"/>
      <c r="G30" s="306"/>
      <c r="H30" s="305"/>
      <c r="I30" s="309"/>
    </row>
    <row r="31" spans="1:9" ht="15.75">
      <c r="A31" s="304"/>
      <c r="B31" s="304"/>
      <c r="C31" s="305"/>
      <c r="D31" s="305"/>
      <c r="E31" s="306"/>
      <c r="F31" s="306"/>
      <c r="G31" s="306"/>
      <c r="H31" s="305"/>
      <c r="I31" s="309"/>
    </row>
    <row r="32" spans="1:9" ht="15.75">
      <c r="A32" s="2" t="s">
        <v>515</v>
      </c>
      <c r="B32" s="358"/>
      <c r="C32" s="358"/>
      <c r="D32" s="305"/>
      <c r="E32" s="306"/>
      <c r="F32" s="306"/>
      <c r="G32" s="306"/>
      <c r="H32" s="305"/>
      <c r="I32" s="309"/>
    </row>
    <row r="33" spans="1:9" ht="15.75">
      <c r="A33" s="358"/>
      <c r="B33" s="358"/>
      <c r="C33" s="359" t="s">
        <v>41</v>
      </c>
      <c r="D33" s="305"/>
      <c r="E33" s="306"/>
      <c r="F33" s="306"/>
      <c r="G33" s="306"/>
      <c r="H33" s="305"/>
      <c r="I33" s="309"/>
    </row>
    <row r="34" spans="1:9" ht="15.75">
      <c r="A34" s="304"/>
      <c r="B34" s="304"/>
      <c r="C34" s="305"/>
      <c r="D34" s="305"/>
      <c r="E34" s="306"/>
      <c r="F34" s="306"/>
      <c r="G34" s="306"/>
      <c r="H34" s="305"/>
      <c r="I34" s="309"/>
    </row>
    <row r="35" spans="1:9" ht="15.75">
      <c r="A35" s="32" t="s">
        <v>516</v>
      </c>
      <c r="B35" s="358"/>
      <c r="C35" s="358"/>
      <c r="D35" s="305"/>
      <c r="E35" s="306"/>
      <c r="F35" s="306"/>
      <c r="G35" s="306"/>
      <c r="H35" s="305"/>
      <c r="I35" s="309"/>
    </row>
    <row r="36" spans="1:9" ht="15.75">
      <c r="A36" s="358"/>
      <c r="B36" s="358"/>
      <c r="C36" s="359" t="s">
        <v>41</v>
      </c>
      <c r="D36" s="305"/>
      <c r="E36" s="306"/>
      <c r="F36" s="306"/>
      <c r="G36" s="306"/>
      <c r="H36" s="305"/>
      <c r="I36" s="309"/>
    </row>
    <row r="37" spans="1:9" ht="15.75">
      <c r="A37" s="304"/>
      <c r="B37" s="304"/>
      <c r="C37" s="305"/>
      <c r="D37" s="305"/>
      <c r="E37" s="306"/>
      <c r="F37" s="306"/>
      <c r="G37" s="306"/>
      <c r="H37" s="305"/>
      <c r="I37" s="309"/>
    </row>
    <row r="38" spans="1:9" ht="15.75" customHeight="1">
      <c r="A38" s="455" t="s">
        <v>519</v>
      </c>
      <c r="B38" s="455"/>
      <c r="C38" s="455"/>
      <c r="D38" s="305"/>
      <c r="E38" s="360" t="s">
        <v>520</v>
      </c>
      <c r="F38" s="305"/>
      <c r="G38" s="305"/>
      <c r="H38" s="305"/>
      <c r="I38" s="309"/>
    </row>
    <row r="39" spans="1:9" ht="15.75">
      <c r="A39" s="304"/>
      <c r="B39" s="304"/>
      <c r="C39" s="305"/>
      <c r="D39" s="456"/>
      <c r="E39" s="456"/>
      <c r="F39" s="456"/>
      <c r="G39" s="456"/>
      <c r="H39" s="305"/>
      <c r="I39" s="309"/>
    </row>
  </sheetData>
  <sheetProtection/>
  <mergeCells count="11">
    <mergeCell ref="D16:D18"/>
    <mergeCell ref="E16:G17"/>
    <mergeCell ref="H16:H18"/>
    <mergeCell ref="A38:C38"/>
    <mergeCell ref="D39:G39"/>
    <mergeCell ref="I16:I18"/>
    <mergeCell ref="A9:I9"/>
    <mergeCell ref="A11:H11"/>
    <mergeCell ref="A16:A18"/>
    <mergeCell ref="B16:B18"/>
    <mergeCell ref="C16:C18"/>
  </mergeCells>
  <printOptions/>
  <pageMargins left="0.4330708661417323" right="0.4330708661417323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T168"/>
  <sheetViews>
    <sheetView zoomScaleSheetLayoutView="90" workbookViewId="0" topLeftCell="A1">
      <selection activeCell="A5" sqref="A5:Q5"/>
    </sheetView>
  </sheetViews>
  <sheetFormatPr defaultColWidth="9.140625" defaultRowHeight="15"/>
  <cols>
    <col min="1" max="1" width="5.00390625" style="128" customWidth="1"/>
    <col min="2" max="2" width="5.8515625" style="128" customWidth="1"/>
    <col min="3" max="3" width="54.00390625" style="129" customWidth="1"/>
    <col min="4" max="4" width="7.7109375" style="129" customWidth="1"/>
    <col min="5" max="5" width="7.57421875" style="197" customWidth="1"/>
    <col min="6" max="6" width="10.7109375" style="197" customWidth="1"/>
    <col min="7" max="7" width="8.421875" style="129" customWidth="1"/>
    <col min="8" max="8" width="9.421875" style="129" customWidth="1"/>
    <col min="9" max="9" width="9.28125" style="129" customWidth="1"/>
    <col min="10" max="10" width="9.7109375" style="129" customWidth="1"/>
    <col min="11" max="11" width="9.421875" style="129" customWidth="1"/>
    <col min="12" max="12" width="9.140625" style="129" customWidth="1"/>
    <col min="13" max="13" width="10.00390625" style="129" customWidth="1"/>
    <col min="14" max="14" width="10.57421875" style="129" customWidth="1"/>
    <col min="15" max="15" width="11.140625" style="129" customWidth="1"/>
    <col min="16" max="16" width="10.57421875" style="129" customWidth="1"/>
    <col min="17" max="17" width="12.00390625" style="192" customWidth="1"/>
    <col min="18" max="19" width="13.7109375" style="129" customWidth="1"/>
    <col min="20" max="16384" width="9.140625" style="129" customWidth="1"/>
  </cols>
  <sheetData>
    <row r="1" spans="5:17" ht="15.75">
      <c r="E1" s="129"/>
      <c r="F1" s="129"/>
      <c r="J1" s="508"/>
      <c r="K1" s="508"/>
      <c r="P1" s="509" t="s">
        <v>550</v>
      </c>
      <c r="Q1" s="509"/>
    </row>
    <row r="2" spans="5:17" ht="15.75">
      <c r="E2" s="129"/>
      <c r="F2" s="129"/>
      <c r="J2" s="130"/>
      <c r="K2" s="130"/>
      <c r="P2" s="131"/>
      <c r="Q2" s="132"/>
    </row>
    <row r="3" spans="5:17" ht="15.75">
      <c r="E3" s="129"/>
      <c r="F3" s="129"/>
      <c r="J3" s="130"/>
      <c r="K3" s="130"/>
      <c r="P3" s="131"/>
      <c r="Q3" s="132"/>
    </row>
    <row r="4" spans="5:17" ht="15.75">
      <c r="E4" s="129"/>
      <c r="F4" s="129"/>
      <c r="J4" s="130"/>
      <c r="K4" s="130"/>
      <c r="P4" s="131"/>
      <c r="Q4" s="132"/>
    </row>
    <row r="5" spans="1:17" ht="18.75">
      <c r="A5" s="510" t="s">
        <v>20</v>
      </c>
      <c r="B5" s="510"/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0"/>
      <c r="P5" s="510"/>
      <c r="Q5" s="510"/>
    </row>
    <row r="6" spans="1:17" ht="15.75">
      <c r="A6" s="511" t="s">
        <v>332</v>
      </c>
      <c r="B6" s="511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</row>
    <row r="7" spans="1:17" ht="15.75">
      <c r="A7" s="133"/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5"/>
    </row>
    <row r="8" spans="1:17" ht="15.75">
      <c r="A8" s="302" t="s">
        <v>512</v>
      </c>
      <c r="B8" s="133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135"/>
    </row>
    <row r="9" spans="1:17" ht="15.75">
      <c r="A9" s="513" t="s">
        <v>331</v>
      </c>
      <c r="B9" s="513"/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3"/>
      <c r="O9" s="513"/>
      <c r="P9" s="513"/>
      <c r="Q9" s="513"/>
    </row>
    <row r="10" spans="1:17" ht="15.75">
      <c r="A10" s="302" t="s">
        <v>534</v>
      </c>
      <c r="B10" s="446"/>
      <c r="C10" s="446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</row>
    <row r="11" spans="1:17" ht="15.75">
      <c r="A11" s="447" t="s">
        <v>552</v>
      </c>
      <c r="B11" s="446"/>
      <c r="C11" s="446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</row>
    <row r="12" spans="1:17" ht="15.75">
      <c r="A12" s="514" t="s">
        <v>514</v>
      </c>
      <c r="B12" s="514"/>
      <c r="C12" s="514"/>
      <c r="D12" s="136"/>
      <c r="E12" s="137"/>
      <c r="F12" s="137"/>
      <c r="G12" s="137"/>
      <c r="H12" s="137"/>
      <c r="I12" s="137"/>
      <c r="J12" s="137"/>
      <c r="K12" s="137"/>
      <c r="L12" s="137"/>
      <c r="M12" s="138"/>
      <c r="N12" s="138"/>
      <c r="O12" s="139"/>
      <c r="P12" s="139"/>
      <c r="Q12" s="140"/>
    </row>
    <row r="13" spans="1:17" ht="15.75" customHeight="1">
      <c r="A13" s="505" t="s">
        <v>1</v>
      </c>
      <c r="B13" s="506" t="s">
        <v>333</v>
      </c>
      <c r="C13" s="500" t="s">
        <v>2</v>
      </c>
      <c r="D13" s="506" t="s">
        <v>310</v>
      </c>
      <c r="E13" s="498" t="s">
        <v>259</v>
      </c>
      <c r="F13" s="521" t="s">
        <v>0</v>
      </c>
      <c r="G13" s="521" t="s">
        <v>5</v>
      </c>
      <c r="H13" s="521"/>
      <c r="I13" s="521"/>
      <c r="J13" s="521"/>
      <c r="K13" s="521"/>
      <c r="L13" s="500" t="s">
        <v>14</v>
      </c>
      <c r="M13" s="501" t="s">
        <v>6</v>
      </c>
      <c r="N13" s="502"/>
      <c r="O13" s="502"/>
      <c r="P13" s="503"/>
      <c r="Q13" s="504" t="s">
        <v>17</v>
      </c>
    </row>
    <row r="14" spans="1:17" ht="55.5" customHeight="1">
      <c r="A14" s="505"/>
      <c r="B14" s="507"/>
      <c r="C14" s="500"/>
      <c r="D14" s="507"/>
      <c r="E14" s="499"/>
      <c r="F14" s="521"/>
      <c r="G14" s="141" t="s">
        <v>3</v>
      </c>
      <c r="H14" s="141" t="s">
        <v>10</v>
      </c>
      <c r="I14" s="141" t="s">
        <v>11</v>
      </c>
      <c r="J14" s="141" t="s">
        <v>12</v>
      </c>
      <c r="K14" s="141" t="s">
        <v>13</v>
      </c>
      <c r="L14" s="500"/>
      <c r="M14" s="142" t="s">
        <v>186</v>
      </c>
      <c r="N14" s="141" t="s">
        <v>15</v>
      </c>
      <c r="O14" s="141" t="s">
        <v>12</v>
      </c>
      <c r="P14" s="141" t="s">
        <v>16</v>
      </c>
      <c r="Q14" s="504"/>
    </row>
    <row r="15" spans="1:17" s="150" customFormat="1" ht="15.75">
      <c r="A15" s="143" t="s">
        <v>334</v>
      </c>
      <c r="B15" s="144"/>
      <c r="C15" s="145" t="s">
        <v>70</v>
      </c>
      <c r="D15" s="145"/>
      <c r="E15" s="146"/>
      <c r="F15" s="147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9"/>
    </row>
    <row r="16" spans="1:17" s="150" customFormat="1" ht="15.75">
      <c r="A16" s="151" t="s">
        <v>135</v>
      </c>
      <c r="B16" s="152" t="s">
        <v>132</v>
      </c>
      <c r="C16" s="153" t="s">
        <v>300</v>
      </c>
      <c r="D16" s="153" t="s">
        <v>335</v>
      </c>
      <c r="E16" s="154" t="s">
        <v>73</v>
      </c>
      <c r="F16" s="155">
        <v>1</v>
      </c>
      <c r="G16" s="106"/>
      <c r="H16" s="106"/>
      <c r="I16" s="106"/>
      <c r="J16" s="106"/>
      <c r="K16" s="107"/>
      <c r="L16" s="107"/>
      <c r="M16" s="107"/>
      <c r="N16" s="107"/>
      <c r="O16" s="107"/>
      <c r="P16" s="107"/>
      <c r="Q16" s="156"/>
    </row>
    <row r="17" spans="1:17" s="150" customFormat="1" ht="15.75">
      <c r="A17" s="151" t="s">
        <v>336</v>
      </c>
      <c r="B17" s="440" t="s">
        <v>132</v>
      </c>
      <c r="C17" s="153" t="s">
        <v>301</v>
      </c>
      <c r="D17" s="153" t="s">
        <v>335</v>
      </c>
      <c r="E17" s="154" t="s">
        <v>73</v>
      </c>
      <c r="F17" s="155">
        <v>1</v>
      </c>
      <c r="G17" s="106"/>
      <c r="H17" s="106"/>
      <c r="I17" s="106"/>
      <c r="J17" s="106"/>
      <c r="K17" s="107"/>
      <c r="L17" s="107"/>
      <c r="M17" s="107"/>
      <c r="N17" s="107"/>
      <c r="O17" s="107"/>
      <c r="P17" s="107"/>
      <c r="Q17" s="156"/>
    </row>
    <row r="18" spans="1:17" s="150" customFormat="1" ht="15.75">
      <c r="A18" s="151" t="s">
        <v>337</v>
      </c>
      <c r="B18" s="440" t="s">
        <v>227</v>
      </c>
      <c r="C18" s="153" t="s">
        <v>543</v>
      </c>
      <c r="D18" s="153" t="s">
        <v>335</v>
      </c>
      <c r="E18" s="154" t="s">
        <v>73</v>
      </c>
      <c r="F18" s="155">
        <v>1</v>
      </c>
      <c r="G18" s="106"/>
      <c r="H18" s="106"/>
      <c r="I18" s="106"/>
      <c r="J18" s="106"/>
      <c r="K18" s="107"/>
      <c r="L18" s="107"/>
      <c r="M18" s="107"/>
      <c r="N18" s="107"/>
      <c r="O18" s="107"/>
      <c r="P18" s="107"/>
      <c r="Q18" s="156"/>
    </row>
    <row r="19" spans="1:17" s="150" customFormat="1" ht="15.75">
      <c r="A19" s="151" t="s">
        <v>338</v>
      </c>
      <c r="B19" s="178" t="s">
        <v>228</v>
      </c>
      <c r="C19" s="153" t="s">
        <v>302</v>
      </c>
      <c r="D19" s="153" t="s">
        <v>335</v>
      </c>
      <c r="E19" s="154" t="s">
        <v>73</v>
      </c>
      <c r="F19" s="155">
        <v>1</v>
      </c>
      <c r="G19" s="106"/>
      <c r="H19" s="106"/>
      <c r="I19" s="106"/>
      <c r="J19" s="106"/>
      <c r="K19" s="107"/>
      <c r="L19" s="107"/>
      <c r="M19" s="107"/>
      <c r="N19" s="107"/>
      <c r="O19" s="107"/>
      <c r="P19" s="107"/>
      <c r="Q19" s="156"/>
    </row>
    <row r="20" spans="1:17" s="150" customFormat="1" ht="15.75">
      <c r="A20" s="151" t="s">
        <v>544</v>
      </c>
      <c r="B20" s="178" t="s">
        <v>228</v>
      </c>
      <c r="C20" s="153" t="s">
        <v>339</v>
      </c>
      <c r="D20" s="153" t="s">
        <v>335</v>
      </c>
      <c r="E20" s="154" t="s">
        <v>73</v>
      </c>
      <c r="F20" s="155">
        <v>1</v>
      </c>
      <c r="G20" s="106"/>
      <c r="H20" s="106"/>
      <c r="I20" s="106"/>
      <c r="J20" s="106"/>
      <c r="K20" s="107"/>
      <c r="L20" s="107"/>
      <c r="M20" s="107"/>
      <c r="N20" s="107"/>
      <c r="O20" s="107"/>
      <c r="P20" s="107"/>
      <c r="Q20" s="156"/>
    </row>
    <row r="21" spans="1:17" s="150" customFormat="1" ht="15.75">
      <c r="A21" s="179" t="s">
        <v>546</v>
      </c>
      <c r="B21" s="178" t="s">
        <v>229</v>
      </c>
      <c r="C21" s="153" t="s">
        <v>545</v>
      </c>
      <c r="D21" s="153" t="s">
        <v>335</v>
      </c>
      <c r="E21" s="154" t="s">
        <v>73</v>
      </c>
      <c r="F21" s="155">
        <v>1</v>
      </c>
      <c r="G21" s="106"/>
      <c r="H21" s="106"/>
      <c r="I21" s="106"/>
      <c r="J21" s="106"/>
      <c r="K21" s="107"/>
      <c r="L21" s="107"/>
      <c r="M21" s="107"/>
      <c r="N21" s="107"/>
      <c r="O21" s="107"/>
      <c r="P21" s="107"/>
      <c r="Q21" s="156"/>
    </row>
    <row r="22" spans="1:17" s="150" customFormat="1" ht="15.75">
      <c r="A22" s="143" t="s">
        <v>340</v>
      </c>
      <c r="B22" s="143"/>
      <c r="C22" s="145" t="s">
        <v>341</v>
      </c>
      <c r="D22" s="145"/>
      <c r="E22" s="158"/>
      <c r="F22" s="159">
        <v>2</v>
      </c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1"/>
    </row>
    <row r="23" spans="1:17" s="150" customFormat="1" ht="15.75">
      <c r="A23" s="151" t="s">
        <v>132</v>
      </c>
      <c r="B23" s="151" t="s">
        <v>272</v>
      </c>
      <c r="C23" s="162" t="s">
        <v>342</v>
      </c>
      <c r="D23" s="162" t="s">
        <v>323</v>
      </c>
      <c r="E23" s="154" t="s">
        <v>79</v>
      </c>
      <c r="F23" s="155">
        <f>11.2/4</f>
        <v>2.8</v>
      </c>
      <c r="G23" s="106"/>
      <c r="H23" s="106"/>
      <c r="I23" s="106"/>
      <c r="J23" s="106"/>
      <c r="K23" s="107"/>
      <c r="L23" s="107"/>
      <c r="M23" s="107"/>
      <c r="N23" s="107"/>
      <c r="O23" s="107"/>
      <c r="P23" s="107"/>
      <c r="Q23" s="156"/>
    </row>
    <row r="24" spans="1:17" s="150" customFormat="1" ht="15.75">
      <c r="A24" s="151" t="s">
        <v>227</v>
      </c>
      <c r="B24" s="151" t="s">
        <v>265</v>
      </c>
      <c r="C24" s="163" t="s">
        <v>75</v>
      </c>
      <c r="D24" s="163" t="s">
        <v>323</v>
      </c>
      <c r="E24" s="154" t="s">
        <v>67</v>
      </c>
      <c r="F24" s="155">
        <v>6160</v>
      </c>
      <c r="G24" s="106"/>
      <c r="H24" s="106"/>
      <c r="I24" s="106"/>
      <c r="J24" s="106"/>
      <c r="K24" s="107"/>
      <c r="L24" s="107"/>
      <c r="M24" s="107"/>
      <c r="N24" s="107"/>
      <c r="O24" s="107"/>
      <c r="P24" s="107"/>
      <c r="Q24" s="156"/>
    </row>
    <row r="25" spans="1:17" s="150" customFormat="1" ht="25.5">
      <c r="A25" s="151" t="s">
        <v>228</v>
      </c>
      <c r="B25" s="151" t="s">
        <v>264</v>
      </c>
      <c r="C25" s="163" t="s">
        <v>76</v>
      </c>
      <c r="D25" s="162" t="s">
        <v>323</v>
      </c>
      <c r="E25" s="154" t="s">
        <v>67</v>
      </c>
      <c r="F25" s="155">
        <f>F24/20</f>
        <v>308</v>
      </c>
      <c r="G25" s="106"/>
      <c r="H25" s="106"/>
      <c r="I25" s="106"/>
      <c r="J25" s="106"/>
      <c r="K25" s="107"/>
      <c r="L25" s="107"/>
      <c r="M25" s="107"/>
      <c r="N25" s="107"/>
      <c r="O25" s="107"/>
      <c r="P25" s="107"/>
      <c r="Q25" s="156"/>
    </row>
    <row r="26" spans="1:17" s="150" customFormat="1" ht="25.5">
      <c r="A26" s="151" t="s">
        <v>229</v>
      </c>
      <c r="B26" s="151" t="s">
        <v>260</v>
      </c>
      <c r="C26" s="164" t="s">
        <v>77</v>
      </c>
      <c r="D26" s="163" t="s">
        <v>323</v>
      </c>
      <c r="E26" s="154" t="s">
        <v>79</v>
      </c>
      <c r="F26" s="155">
        <v>11.2</v>
      </c>
      <c r="G26" s="106"/>
      <c r="H26" s="106"/>
      <c r="I26" s="106"/>
      <c r="J26" s="106"/>
      <c r="K26" s="107"/>
      <c r="L26" s="107"/>
      <c r="M26" s="107"/>
      <c r="N26" s="107"/>
      <c r="O26" s="107"/>
      <c r="P26" s="107"/>
      <c r="Q26" s="156"/>
    </row>
    <row r="27" spans="1:17" s="150" customFormat="1" ht="25.5">
      <c r="A27" s="151" t="s">
        <v>134</v>
      </c>
      <c r="B27" s="151" t="s">
        <v>268</v>
      </c>
      <c r="C27" s="164" t="s">
        <v>78</v>
      </c>
      <c r="D27" s="162" t="s">
        <v>323</v>
      </c>
      <c r="E27" s="154" t="s">
        <v>67</v>
      </c>
      <c r="F27" s="155">
        <v>6160</v>
      </c>
      <c r="G27" s="106"/>
      <c r="H27" s="106"/>
      <c r="I27" s="106"/>
      <c r="J27" s="106"/>
      <c r="K27" s="107"/>
      <c r="L27" s="107"/>
      <c r="M27" s="107"/>
      <c r="N27" s="107"/>
      <c r="O27" s="107"/>
      <c r="P27" s="107"/>
      <c r="Q27" s="156"/>
    </row>
    <row r="28" spans="1:17" s="150" customFormat="1" ht="15.75">
      <c r="A28" s="143" t="s">
        <v>343</v>
      </c>
      <c r="B28" s="144"/>
      <c r="C28" s="145" t="s">
        <v>80</v>
      </c>
      <c r="D28" s="145"/>
      <c r="E28" s="158"/>
      <c r="F28" s="165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1"/>
    </row>
    <row r="29" spans="1:17" s="150" customFormat="1" ht="15.75">
      <c r="A29" s="151" t="s">
        <v>281</v>
      </c>
      <c r="B29" s="151" t="s">
        <v>134</v>
      </c>
      <c r="C29" s="153" t="s">
        <v>344</v>
      </c>
      <c r="D29" s="153" t="s">
        <v>345</v>
      </c>
      <c r="E29" s="154" t="s">
        <v>346</v>
      </c>
      <c r="F29" s="155">
        <v>1</v>
      </c>
      <c r="G29" s="106"/>
      <c r="H29" s="106"/>
      <c r="I29" s="106"/>
      <c r="J29" s="106"/>
      <c r="K29" s="107"/>
      <c r="L29" s="107"/>
      <c r="M29" s="107"/>
      <c r="N29" s="107"/>
      <c r="O29" s="107"/>
      <c r="P29" s="107"/>
      <c r="Q29" s="156"/>
    </row>
    <row r="30" spans="1:17" s="150" customFormat="1" ht="25.5">
      <c r="A30" s="151" t="s">
        <v>347</v>
      </c>
      <c r="B30" s="151" t="s">
        <v>134</v>
      </c>
      <c r="C30" s="153" t="s">
        <v>348</v>
      </c>
      <c r="D30" s="153" t="s">
        <v>323</v>
      </c>
      <c r="E30" s="154" t="s">
        <v>7</v>
      </c>
      <c r="F30" s="155">
        <v>2955</v>
      </c>
      <c r="G30" s="106"/>
      <c r="H30" s="106"/>
      <c r="I30" s="106"/>
      <c r="J30" s="106"/>
      <c r="K30" s="107"/>
      <c r="L30" s="107"/>
      <c r="M30" s="107"/>
      <c r="N30" s="107"/>
      <c r="O30" s="107"/>
      <c r="P30" s="107"/>
      <c r="Q30" s="156"/>
    </row>
    <row r="31" spans="1:17" s="150" customFormat="1" ht="25.5">
      <c r="A31" s="151" t="s">
        <v>349</v>
      </c>
      <c r="B31" s="151" t="s">
        <v>134</v>
      </c>
      <c r="C31" s="153" t="s">
        <v>350</v>
      </c>
      <c r="D31" s="153" t="s">
        <v>323</v>
      </c>
      <c r="E31" s="154" t="s">
        <v>7</v>
      </c>
      <c r="F31" s="155">
        <v>6790</v>
      </c>
      <c r="G31" s="106"/>
      <c r="H31" s="106"/>
      <c r="I31" s="106"/>
      <c r="J31" s="106"/>
      <c r="K31" s="107"/>
      <c r="L31" s="107"/>
      <c r="M31" s="107"/>
      <c r="N31" s="107"/>
      <c r="O31" s="107"/>
      <c r="P31" s="107"/>
      <c r="Q31" s="156"/>
    </row>
    <row r="32" spans="1:17" s="150" customFormat="1" ht="15.75">
      <c r="A32" s="151" t="s">
        <v>351</v>
      </c>
      <c r="B32" s="151" t="s">
        <v>272</v>
      </c>
      <c r="C32" s="153" t="s">
        <v>82</v>
      </c>
      <c r="D32" s="153" t="s">
        <v>323</v>
      </c>
      <c r="E32" s="154" t="s">
        <v>79</v>
      </c>
      <c r="F32" s="155">
        <v>8.82</v>
      </c>
      <c r="G32" s="106"/>
      <c r="H32" s="106"/>
      <c r="I32" s="106"/>
      <c r="J32" s="106"/>
      <c r="K32" s="107"/>
      <c r="L32" s="107"/>
      <c r="M32" s="107"/>
      <c r="N32" s="107"/>
      <c r="O32" s="107"/>
      <c r="P32" s="107"/>
      <c r="Q32" s="156"/>
    </row>
    <row r="33" spans="1:17" s="150" customFormat="1" ht="25.5">
      <c r="A33" s="151" t="s">
        <v>352</v>
      </c>
      <c r="B33" s="151" t="s">
        <v>272</v>
      </c>
      <c r="C33" s="153" t="s">
        <v>83</v>
      </c>
      <c r="D33" s="153" t="s">
        <v>323</v>
      </c>
      <c r="E33" s="154" t="s">
        <v>79</v>
      </c>
      <c r="F33" s="155">
        <v>87</v>
      </c>
      <c r="G33" s="106"/>
      <c r="H33" s="106"/>
      <c r="I33" s="106"/>
      <c r="J33" s="106"/>
      <c r="K33" s="107"/>
      <c r="L33" s="107"/>
      <c r="M33" s="107"/>
      <c r="N33" s="107"/>
      <c r="O33" s="107"/>
      <c r="P33" s="107"/>
      <c r="Q33" s="156"/>
    </row>
    <row r="34" spans="1:17" s="150" customFormat="1" ht="25.5">
      <c r="A34" s="151" t="s">
        <v>353</v>
      </c>
      <c r="B34" s="151" t="s">
        <v>261</v>
      </c>
      <c r="C34" s="153" t="s">
        <v>354</v>
      </c>
      <c r="D34" s="153" t="s">
        <v>323</v>
      </c>
      <c r="E34" s="154" t="s">
        <v>67</v>
      </c>
      <c r="F34" s="155">
        <v>29560</v>
      </c>
      <c r="G34" s="106"/>
      <c r="H34" s="106"/>
      <c r="I34" s="106"/>
      <c r="J34" s="106"/>
      <c r="K34" s="107"/>
      <c r="L34" s="107"/>
      <c r="M34" s="107"/>
      <c r="N34" s="107"/>
      <c r="O34" s="107"/>
      <c r="P34" s="107"/>
      <c r="Q34" s="156"/>
    </row>
    <row r="35" spans="1:17" s="150" customFormat="1" ht="39" customHeight="1">
      <c r="A35" s="151" t="s">
        <v>355</v>
      </c>
      <c r="B35" s="151" t="s">
        <v>264</v>
      </c>
      <c r="C35" s="153" t="s">
        <v>85</v>
      </c>
      <c r="D35" s="153" t="s">
        <v>323</v>
      </c>
      <c r="E35" s="154" t="s">
        <v>67</v>
      </c>
      <c r="F35" s="155">
        <v>978.1</v>
      </c>
      <c r="G35" s="106"/>
      <c r="H35" s="106"/>
      <c r="I35" s="106"/>
      <c r="J35" s="106"/>
      <c r="K35" s="107"/>
      <c r="L35" s="107"/>
      <c r="M35" s="107"/>
      <c r="N35" s="107"/>
      <c r="O35" s="107"/>
      <c r="P35" s="107"/>
      <c r="Q35" s="156"/>
    </row>
    <row r="36" spans="1:17" s="150" customFormat="1" ht="38.25">
      <c r="A36" s="151" t="s">
        <v>282</v>
      </c>
      <c r="B36" s="151" t="s">
        <v>264</v>
      </c>
      <c r="C36" s="153" t="s">
        <v>86</v>
      </c>
      <c r="D36" s="153" t="s">
        <v>323</v>
      </c>
      <c r="E36" s="154" t="s">
        <v>67</v>
      </c>
      <c r="F36" s="155">
        <f>F34/10</f>
        <v>2956</v>
      </c>
      <c r="G36" s="106"/>
      <c r="H36" s="106"/>
      <c r="I36" s="106"/>
      <c r="J36" s="106"/>
      <c r="K36" s="107"/>
      <c r="L36" s="107"/>
      <c r="M36" s="107"/>
      <c r="N36" s="107"/>
      <c r="O36" s="107"/>
      <c r="P36" s="107"/>
      <c r="Q36" s="156"/>
    </row>
    <row r="37" spans="1:17" s="150" customFormat="1" ht="15.75">
      <c r="A37" s="151" t="s">
        <v>356</v>
      </c>
      <c r="B37" s="151" t="s">
        <v>263</v>
      </c>
      <c r="C37" s="153" t="s">
        <v>87</v>
      </c>
      <c r="D37" s="153" t="s">
        <v>323</v>
      </c>
      <c r="E37" s="154" t="s">
        <v>79</v>
      </c>
      <c r="F37" s="155">
        <v>6.8</v>
      </c>
      <c r="G37" s="106"/>
      <c r="H37" s="106"/>
      <c r="I37" s="106"/>
      <c r="J37" s="106"/>
      <c r="K37" s="107"/>
      <c r="L37" s="107"/>
      <c r="M37" s="107"/>
      <c r="N37" s="107"/>
      <c r="O37" s="107"/>
      <c r="P37" s="107"/>
      <c r="Q37" s="156"/>
    </row>
    <row r="38" spans="1:17" s="150" customFormat="1" ht="15.75">
      <c r="A38" s="151" t="s">
        <v>357</v>
      </c>
      <c r="B38" s="151" t="s">
        <v>263</v>
      </c>
      <c r="C38" s="153" t="s">
        <v>358</v>
      </c>
      <c r="D38" s="153" t="s">
        <v>323</v>
      </c>
      <c r="E38" s="154" t="s">
        <v>7</v>
      </c>
      <c r="F38" s="155">
        <v>2955</v>
      </c>
      <c r="G38" s="106"/>
      <c r="H38" s="106"/>
      <c r="I38" s="106"/>
      <c r="J38" s="106"/>
      <c r="K38" s="107"/>
      <c r="L38" s="107"/>
      <c r="M38" s="107"/>
      <c r="N38" s="107"/>
      <c r="O38" s="107"/>
      <c r="P38" s="107"/>
      <c r="Q38" s="156"/>
    </row>
    <row r="39" spans="1:17" s="150" customFormat="1" ht="15.75">
      <c r="A39" s="151" t="s">
        <v>359</v>
      </c>
      <c r="B39" s="151" t="s">
        <v>277</v>
      </c>
      <c r="C39" s="153" t="s">
        <v>89</v>
      </c>
      <c r="D39" s="153" t="s">
        <v>323</v>
      </c>
      <c r="E39" s="154" t="s">
        <v>18</v>
      </c>
      <c r="F39" s="155">
        <v>183261.71</v>
      </c>
      <c r="G39" s="106"/>
      <c r="H39" s="106"/>
      <c r="I39" s="106"/>
      <c r="J39" s="106"/>
      <c r="K39" s="107"/>
      <c r="L39" s="107"/>
      <c r="M39" s="107"/>
      <c r="N39" s="107"/>
      <c r="O39" s="107"/>
      <c r="P39" s="107"/>
      <c r="Q39" s="156"/>
    </row>
    <row r="40" spans="1:17" s="150" customFormat="1" ht="15.75">
      <c r="A40" s="151" t="s">
        <v>360</v>
      </c>
      <c r="B40" s="151" t="s">
        <v>263</v>
      </c>
      <c r="C40" s="153" t="s">
        <v>90</v>
      </c>
      <c r="D40" s="166" t="s">
        <v>323</v>
      </c>
      <c r="E40" s="154" t="s">
        <v>94</v>
      </c>
      <c r="F40" s="155">
        <v>4925</v>
      </c>
      <c r="G40" s="106"/>
      <c r="H40" s="106"/>
      <c r="I40" s="106"/>
      <c r="J40" s="106"/>
      <c r="K40" s="107"/>
      <c r="L40" s="107"/>
      <c r="M40" s="107"/>
      <c r="N40" s="107"/>
      <c r="O40" s="107"/>
      <c r="P40" s="107"/>
      <c r="Q40" s="156"/>
    </row>
    <row r="41" spans="1:17" s="150" customFormat="1" ht="15.75">
      <c r="A41" s="151" t="s">
        <v>361</v>
      </c>
      <c r="B41" s="151" t="s">
        <v>267</v>
      </c>
      <c r="C41" s="153" t="s">
        <v>91</v>
      </c>
      <c r="D41" s="166" t="s">
        <v>323</v>
      </c>
      <c r="E41" s="154" t="s">
        <v>79</v>
      </c>
      <c r="F41" s="155">
        <v>3843</v>
      </c>
      <c r="G41" s="106"/>
      <c r="H41" s="106"/>
      <c r="I41" s="106"/>
      <c r="J41" s="106"/>
      <c r="K41" s="107"/>
      <c r="L41" s="107"/>
      <c r="M41" s="107"/>
      <c r="N41" s="107"/>
      <c r="O41" s="107"/>
      <c r="P41" s="107"/>
      <c r="Q41" s="156"/>
    </row>
    <row r="42" spans="1:17" s="150" customFormat="1" ht="25.5">
      <c r="A42" s="151" t="s">
        <v>362</v>
      </c>
      <c r="B42" s="151" t="s">
        <v>263</v>
      </c>
      <c r="C42" s="167" t="s">
        <v>92</v>
      </c>
      <c r="D42" s="166" t="s">
        <v>323</v>
      </c>
      <c r="E42" s="154" t="s">
        <v>7</v>
      </c>
      <c r="F42" s="155">
        <v>2941</v>
      </c>
      <c r="G42" s="106"/>
      <c r="H42" s="106"/>
      <c r="I42" s="106"/>
      <c r="J42" s="106"/>
      <c r="K42" s="107"/>
      <c r="L42" s="107"/>
      <c r="M42" s="107"/>
      <c r="N42" s="107"/>
      <c r="O42" s="107"/>
      <c r="P42" s="107"/>
      <c r="Q42" s="156"/>
    </row>
    <row r="43" spans="1:17" s="150" customFormat="1" ht="15.75">
      <c r="A43" s="151" t="s">
        <v>363</v>
      </c>
      <c r="B43" s="157" t="s">
        <v>276</v>
      </c>
      <c r="C43" s="153" t="s">
        <v>93</v>
      </c>
      <c r="D43" s="166" t="s">
        <v>323</v>
      </c>
      <c r="E43" s="154" t="s">
        <v>47</v>
      </c>
      <c r="F43" s="155">
        <f>4*3+0</f>
        <v>12</v>
      </c>
      <c r="G43" s="106"/>
      <c r="H43" s="106"/>
      <c r="I43" s="106"/>
      <c r="J43" s="106"/>
      <c r="K43" s="107"/>
      <c r="L43" s="107"/>
      <c r="M43" s="107"/>
      <c r="N43" s="107"/>
      <c r="O43" s="107"/>
      <c r="P43" s="107"/>
      <c r="Q43" s="156"/>
    </row>
    <row r="44" spans="1:17" s="150" customFormat="1" ht="15.75">
      <c r="A44" s="143">
        <v>4</v>
      </c>
      <c r="B44" s="144"/>
      <c r="C44" s="168" t="s">
        <v>364</v>
      </c>
      <c r="D44" s="169"/>
      <c r="E44" s="146"/>
      <c r="F44" s="159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1"/>
    </row>
    <row r="45" spans="1:17" s="150" customFormat="1" ht="15.75">
      <c r="A45" s="170" t="s">
        <v>231</v>
      </c>
      <c r="B45" s="170" t="s">
        <v>230</v>
      </c>
      <c r="C45" s="171" t="s">
        <v>365</v>
      </c>
      <c r="D45" s="172" t="s">
        <v>322</v>
      </c>
      <c r="E45" s="173" t="s">
        <v>79</v>
      </c>
      <c r="F45" s="174">
        <v>9</v>
      </c>
      <c r="G45" s="108"/>
      <c r="H45" s="108"/>
      <c r="I45" s="108"/>
      <c r="J45" s="108"/>
      <c r="K45" s="109"/>
      <c r="L45" s="109"/>
      <c r="M45" s="109"/>
      <c r="N45" s="109"/>
      <c r="O45" s="109"/>
      <c r="P45" s="109"/>
      <c r="Q45" s="175"/>
    </row>
    <row r="46" spans="1:17" s="150" customFormat="1" ht="15.75">
      <c r="A46" s="170" t="s">
        <v>366</v>
      </c>
      <c r="B46" s="170" t="s">
        <v>230</v>
      </c>
      <c r="C46" s="171" t="s">
        <v>367</v>
      </c>
      <c r="D46" s="172" t="s">
        <v>322</v>
      </c>
      <c r="E46" s="173" t="s">
        <v>79</v>
      </c>
      <c r="F46" s="174">
        <v>9</v>
      </c>
      <c r="G46" s="108"/>
      <c r="H46" s="108"/>
      <c r="I46" s="108"/>
      <c r="J46" s="108"/>
      <c r="K46" s="109"/>
      <c r="L46" s="109"/>
      <c r="M46" s="109"/>
      <c r="N46" s="109"/>
      <c r="O46" s="109"/>
      <c r="P46" s="109"/>
      <c r="Q46" s="175"/>
    </row>
    <row r="47" spans="1:17" s="150" customFormat="1" ht="16.5" customHeight="1">
      <c r="A47" s="151" t="s">
        <v>368</v>
      </c>
      <c r="B47" s="157" t="s">
        <v>274</v>
      </c>
      <c r="C47" s="153" t="s">
        <v>97</v>
      </c>
      <c r="D47" s="166" t="s">
        <v>322</v>
      </c>
      <c r="E47" s="154" t="s">
        <v>67</v>
      </c>
      <c r="F47" s="155">
        <v>102</v>
      </c>
      <c r="G47" s="106"/>
      <c r="H47" s="106"/>
      <c r="I47" s="106"/>
      <c r="J47" s="106"/>
      <c r="K47" s="107"/>
      <c r="L47" s="107"/>
      <c r="M47" s="107"/>
      <c r="N47" s="107"/>
      <c r="O47" s="107"/>
      <c r="P47" s="107"/>
      <c r="Q47" s="156"/>
    </row>
    <row r="48" spans="1:17" s="150" customFormat="1" ht="15.75">
      <c r="A48" s="151" t="s">
        <v>369</v>
      </c>
      <c r="B48" s="157" t="s">
        <v>271</v>
      </c>
      <c r="C48" s="153" t="s">
        <v>98</v>
      </c>
      <c r="D48" s="166" t="s">
        <v>322</v>
      </c>
      <c r="E48" s="154" t="s">
        <v>79</v>
      </c>
      <c r="F48" s="155">
        <v>17.4</v>
      </c>
      <c r="G48" s="106"/>
      <c r="H48" s="106"/>
      <c r="I48" s="106"/>
      <c r="J48" s="106"/>
      <c r="K48" s="107"/>
      <c r="L48" s="107"/>
      <c r="M48" s="107"/>
      <c r="N48" s="107"/>
      <c r="O48" s="107"/>
      <c r="P48" s="107"/>
      <c r="Q48" s="156"/>
    </row>
    <row r="49" spans="1:17" s="150" customFormat="1" ht="15.75">
      <c r="A49" s="151" t="s">
        <v>370</v>
      </c>
      <c r="B49" s="157" t="s">
        <v>271</v>
      </c>
      <c r="C49" s="153" t="s">
        <v>99</v>
      </c>
      <c r="D49" s="166" t="s">
        <v>322</v>
      </c>
      <c r="E49" s="154" t="s">
        <v>79</v>
      </c>
      <c r="F49" s="155">
        <v>19.6</v>
      </c>
      <c r="G49" s="106"/>
      <c r="H49" s="106"/>
      <c r="I49" s="106"/>
      <c r="J49" s="106"/>
      <c r="K49" s="107"/>
      <c r="L49" s="107"/>
      <c r="M49" s="107"/>
      <c r="N49" s="107"/>
      <c r="O49" s="107"/>
      <c r="P49" s="107"/>
      <c r="Q49" s="156"/>
    </row>
    <row r="50" spans="1:17" s="150" customFormat="1" ht="15.75">
      <c r="A50" s="143">
        <v>5</v>
      </c>
      <c r="B50" s="144"/>
      <c r="C50" s="176" t="s">
        <v>371</v>
      </c>
      <c r="D50" s="177"/>
      <c r="E50" s="146"/>
      <c r="F50" s="159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1"/>
    </row>
    <row r="51" spans="1:17" s="150" customFormat="1" ht="15.75">
      <c r="A51" s="170" t="s">
        <v>131</v>
      </c>
      <c r="B51" s="170" t="s">
        <v>230</v>
      </c>
      <c r="C51" s="171" t="s">
        <v>365</v>
      </c>
      <c r="D51" s="172" t="s">
        <v>372</v>
      </c>
      <c r="E51" s="173" t="s">
        <v>79</v>
      </c>
      <c r="F51" s="174">
        <v>4.8</v>
      </c>
      <c r="G51" s="108"/>
      <c r="H51" s="108"/>
      <c r="I51" s="108"/>
      <c r="J51" s="108"/>
      <c r="K51" s="109"/>
      <c r="L51" s="109"/>
      <c r="M51" s="109"/>
      <c r="N51" s="109"/>
      <c r="O51" s="109"/>
      <c r="P51" s="109"/>
      <c r="Q51" s="175"/>
    </row>
    <row r="52" spans="1:17" s="150" customFormat="1" ht="15.75">
      <c r="A52" s="170" t="s">
        <v>136</v>
      </c>
      <c r="B52" s="170" t="s">
        <v>230</v>
      </c>
      <c r="C52" s="171" t="s">
        <v>104</v>
      </c>
      <c r="D52" s="172" t="s">
        <v>372</v>
      </c>
      <c r="E52" s="173" t="s">
        <v>79</v>
      </c>
      <c r="F52" s="174">
        <v>13.8</v>
      </c>
      <c r="G52" s="108"/>
      <c r="H52" s="108"/>
      <c r="I52" s="108"/>
      <c r="J52" s="108"/>
      <c r="K52" s="109"/>
      <c r="L52" s="109"/>
      <c r="M52" s="109"/>
      <c r="N52" s="109"/>
      <c r="O52" s="109"/>
      <c r="P52" s="109"/>
      <c r="Q52" s="175"/>
    </row>
    <row r="53" spans="1:17" s="150" customFormat="1" ht="15.75">
      <c r="A53" s="170" t="s">
        <v>137</v>
      </c>
      <c r="B53" s="170" t="s">
        <v>230</v>
      </c>
      <c r="C53" s="171" t="s">
        <v>373</v>
      </c>
      <c r="D53" s="172" t="s">
        <v>372</v>
      </c>
      <c r="E53" s="173" t="s">
        <v>79</v>
      </c>
      <c r="F53" s="174">
        <v>2.1</v>
      </c>
      <c r="G53" s="108"/>
      <c r="H53" s="108"/>
      <c r="I53" s="108"/>
      <c r="J53" s="108"/>
      <c r="K53" s="109"/>
      <c r="L53" s="109"/>
      <c r="M53" s="109"/>
      <c r="N53" s="109"/>
      <c r="O53" s="109"/>
      <c r="P53" s="109"/>
      <c r="Q53" s="175"/>
    </row>
    <row r="54" spans="1:17" s="150" customFormat="1" ht="15.75">
      <c r="A54" s="170" t="s">
        <v>285</v>
      </c>
      <c r="B54" s="170" t="s">
        <v>230</v>
      </c>
      <c r="C54" s="171" t="s">
        <v>374</v>
      </c>
      <c r="D54" s="171" t="s">
        <v>372</v>
      </c>
      <c r="E54" s="173" t="s">
        <v>79</v>
      </c>
      <c r="F54" s="174">
        <v>0.6</v>
      </c>
      <c r="G54" s="108"/>
      <c r="H54" s="108"/>
      <c r="I54" s="108"/>
      <c r="J54" s="108"/>
      <c r="K54" s="109"/>
      <c r="L54" s="109"/>
      <c r="M54" s="109"/>
      <c r="N54" s="109"/>
      <c r="O54" s="109"/>
      <c r="P54" s="109"/>
      <c r="Q54" s="175"/>
    </row>
    <row r="55" spans="1:17" s="150" customFormat="1" ht="15.75">
      <c r="A55" s="151" t="s">
        <v>375</v>
      </c>
      <c r="B55" s="178" t="s">
        <v>270</v>
      </c>
      <c r="C55" s="153" t="s">
        <v>105</v>
      </c>
      <c r="D55" s="153" t="s">
        <v>372</v>
      </c>
      <c r="E55" s="154" t="s">
        <v>67</v>
      </c>
      <c r="F55" s="155">
        <v>41</v>
      </c>
      <c r="G55" s="106"/>
      <c r="H55" s="106"/>
      <c r="I55" s="106"/>
      <c r="J55" s="106"/>
      <c r="K55" s="107"/>
      <c r="L55" s="107"/>
      <c r="M55" s="107"/>
      <c r="N55" s="107"/>
      <c r="O55" s="107"/>
      <c r="P55" s="107"/>
      <c r="Q55" s="156"/>
    </row>
    <row r="56" spans="1:17" s="150" customFormat="1" ht="15.75">
      <c r="A56" s="264" t="s">
        <v>376</v>
      </c>
      <c r="B56" s="265" t="s">
        <v>273</v>
      </c>
      <c r="C56" s="266" t="s">
        <v>106</v>
      </c>
      <c r="D56" s="266" t="s">
        <v>372</v>
      </c>
      <c r="E56" s="267" t="s">
        <v>79</v>
      </c>
      <c r="F56" s="268">
        <v>6.8</v>
      </c>
      <c r="G56" s="243"/>
      <c r="H56" s="243"/>
      <c r="I56" s="243"/>
      <c r="J56" s="243"/>
      <c r="K56" s="244"/>
      <c r="L56" s="244"/>
      <c r="M56" s="244"/>
      <c r="N56" s="244"/>
      <c r="O56" s="244"/>
      <c r="P56" s="244"/>
      <c r="Q56" s="245"/>
    </row>
    <row r="57" spans="1:17" s="150" customFormat="1" ht="15.75">
      <c r="A57" s="151" t="s">
        <v>377</v>
      </c>
      <c r="B57" s="151" t="s">
        <v>277</v>
      </c>
      <c r="C57" s="153" t="s">
        <v>107</v>
      </c>
      <c r="D57" s="153" t="s">
        <v>372</v>
      </c>
      <c r="E57" s="154" t="s">
        <v>18</v>
      </c>
      <c r="F57" s="155">
        <v>281</v>
      </c>
      <c r="G57" s="106"/>
      <c r="H57" s="106"/>
      <c r="I57" s="106"/>
      <c r="J57" s="106"/>
      <c r="K57" s="107"/>
      <c r="L57" s="107"/>
      <c r="M57" s="107"/>
      <c r="N57" s="107"/>
      <c r="O57" s="107"/>
      <c r="P57" s="107"/>
      <c r="Q57" s="156"/>
    </row>
    <row r="58" spans="1:17" s="150" customFormat="1" ht="15.75">
      <c r="A58" s="151" t="s">
        <v>378</v>
      </c>
      <c r="B58" s="151" t="s">
        <v>267</v>
      </c>
      <c r="C58" s="153" t="s">
        <v>108</v>
      </c>
      <c r="D58" s="153" t="s">
        <v>372</v>
      </c>
      <c r="E58" s="154" t="s">
        <v>79</v>
      </c>
      <c r="F58" s="155">
        <v>4.7</v>
      </c>
      <c r="G58" s="106"/>
      <c r="H58" s="106"/>
      <c r="I58" s="106"/>
      <c r="J58" s="106"/>
      <c r="K58" s="107"/>
      <c r="L58" s="107"/>
      <c r="M58" s="107"/>
      <c r="N58" s="107"/>
      <c r="O58" s="107"/>
      <c r="P58" s="107"/>
      <c r="Q58" s="156"/>
    </row>
    <row r="59" spans="1:17" s="150" customFormat="1" ht="15.75">
      <c r="A59" s="151" t="s">
        <v>379</v>
      </c>
      <c r="B59" s="179" t="s">
        <v>269</v>
      </c>
      <c r="C59" s="153" t="s">
        <v>109</v>
      </c>
      <c r="D59" s="153" t="s">
        <v>372</v>
      </c>
      <c r="E59" s="154" t="s">
        <v>79</v>
      </c>
      <c r="F59" s="155">
        <v>0.25</v>
      </c>
      <c r="G59" s="106"/>
      <c r="H59" s="106"/>
      <c r="I59" s="106"/>
      <c r="J59" s="106"/>
      <c r="K59" s="107"/>
      <c r="L59" s="107"/>
      <c r="M59" s="107"/>
      <c r="N59" s="107"/>
      <c r="O59" s="107"/>
      <c r="P59" s="107"/>
      <c r="Q59" s="156"/>
    </row>
    <row r="60" spans="1:17" s="150" customFormat="1" ht="15.75">
      <c r="A60" s="151" t="s">
        <v>380</v>
      </c>
      <c r="B60" s="179" t="s">
        <v>269</v>
      </c>
      <c r="C60" s="153" t="s">
        <v>110</v>
      </c>
      <c r="D60" s="153" t="s">
        <v>372</v>
      </c>
      <c r="E60" s="154" t="s">
        <v>47</v>
      </c>
      <c r="F60" s="155">
        <v>29</v>
      </c>
      <c r="G60" s="106"/>
      <c r="H60" s="106"/>
      <c r="I60" s="106"/>
      <c r="J60" s="106"/>
      <c r="K60" s="107"/>
      <c r="L60" s="107"/>
      <c r="M60" s="107"/>
      <c r="N60" s="107"/>
      <c r="O60" s="107"/>
      <c r="P60" s="107"/>
      <c r="Q60" s="156"/>
    </row>
    <row r="61" spans="1:17" s="150" customFormat="1" ht="15.75">
      <c r="A61" s="151" t="s">
        <v>381</v>
      </c>
      <c r="B61" s="178" t="s">
        <v>266</v>
      </c>
      <c r="C61" s="153" t="s">
        <v>382</v>
      </c>
      <c r="D61" s="153" t="s">
        <v>372</v>
      </c>
      <c r="E61" s="154" t="s">
        <v>18</v>
      </c>
      <c r="F61" s="155">
        <v>160</v>
      </c>
      <c r="G61" s="106"/>
      <c r="H61" s="106"/>
      <c r="I61" s="106"/>
      <c r="J61" s="106"/>
      <c r="K61" s="107"/>
      <c r="L61" s="107"/>
      <c r="M61" s="107"/>
      <c r="N61" s="107"/>
      <c r="O61" s="107"/>
      <c r="P61" s="107"/>
      <c r="Q61" s="156"/>
    </row>
    <row r="62" spans="1:17" s="150" customFormat="1" ht="15.75">
      <c r="A62" s="151" t="s">
        <v>383</v>
      </c>
      <c r="B62" s="178" t="s">
        <v>275</v>
      </c>
      <c r="C62" s="153" t="s">
        <v>384</v>
      </c>
      <c r="D62" s="153" t="s">
        <v>372</v>
      </c>
      <c r="E62" s="154" t="s">
        <v>67</v>
      </c>
      <c r="F62" s="155">
        <v>4</v>
      </c>
      <c r="G62" s="106"/>
      <c r="H62" s="106"/>
      <c r="I62" s="106"/>
      <c r="J62" s="106"/>
      <c r="K62" s="107"/>
      <c r="L62" s="107"/>
      <c r="M62" s="107"/>
      <c r="N62" s="107"/>
      <c r="O62" s="107"/>
      <c r="P62" s="107"/>
      <c r="Q62" s="156"/>
    </row>
    <row r="63" spans="1:17" s="150" customFormat="1" ht="15.75">
      <c r="A63" s="151" t="s">
        <v>385</v>
      </c>
      <c r="B63" s="178" t="s">
        <v>275</v>
      </c>
      <c r="C63" s="153" t="s">
        <v>386</v>
      </c>
      <c r="D63" s="153" t="s">
        <v>372</v>
      </c>
      <c r="E63" s="154" t="s">
        <v>79</v>
      </c>
      <c r="F63" s="155">
        <v>0.2</v>
      </c>
      <c r="G63" s="106"/>
      <c r="H63" s="106"/>
      <c r="I63" s="106"/>
      <c r="J63" s="106"/>
      <c r="K63" s="107"/>
      <c r="L63" s="107"/>
      <c r="M63" s="107"/>
      <c r="N63" s="107"/>
      <c r="O63" s="107"/>
      <c r="P63" s="107"/>
      <c r="Q63" s="156"/>
    </row>
    <row r="64" spans="1:17" s="150" customFormat="1" ht="15.75">
      <c r="A64" s="151" t="s">
        <v>387</v>
      </c>
      <c r="B64" s="178" t="s">
        <v>275</v>
      </c>
      <c r="C64" s="153" t="s">
        <v>388</v>
      </c>
      <c r="D64" s="153" t="s">
        <v>372</v>
      </c>
      <c r="E64" s="154" t="s">
        <v>7</v>
      </c>
      <c r="F64" s="155">
        <v>6</v>
      </c>
      <c r="G64" s="106"/>
      <c r="H64" s="106"/>
      <c r="I64" s="106"/>
      <c r="J64" s="106"/>
      <c r="K64" s="107"/>
      <c r="L64" s="107"/>
      <c r="M64" s="107"/>
      <c r="N64" s="107"/>
      <c r="O64" s="107"/>
      <c r="P64" s="107"/>
      <c r="Q64" s="156"/>
    </row>
    <row r="65" spans="1:17" s="150" customFormat="1" ht="15.75">
      <c r="A65" s="151" t="s">
        <v>389</v>
      </c>
      <c r="B65" s="178" t="s">
        <v>275</v>
      </c>
      <c r="C65" s="153" t="s">
        <v>390</v>
      </c>
      <c r="D65" s="153" t="s">
        <v>372</v>
      </c>
      <c r="E65" s="154" t="s">
        <v>79</v>
      </c>
      <c r="F65" s="155">
        <v>0.15</v>
      </c>
      <c r="G65" s="106"/>
      <c r="H65" s="106"/>
      <c r="I65" s="106"/>
      <c r="J65" s="106"/>
      <c r="K65" s="107"/>
      <c r="L65" s="107"/>
      <c r="M65" s="107"/>
      <c r="N65" s="107"/>
      <c r="O65" s="107"/>
      <c r="P65" s="107"/>
      <c r="Q65" s="156"/>
    </row>
    <row r="66" spans="1:17" s="150" customFormat="1" ht="15.75">
      <c r="A66" s="143">
        <v>6</v>
      </c>
      <c r="B66" s="144"/>
      <c r="C66" s="176" t="s">
        <v>391</v>
      </c>
      <c r="D66" s="176"/>
      <c r="E66" s="146"/>
      <c r="F66" s="159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1"/>
    </row>
    <row r="67" spans="1:17" s="150" customFormat="1" ht="15.75">
      <c r="A67" s="170" t="s">
        <v>138</v>
      </c>
      <c r="B67" s="170" t="s">
        <v>230</v>
      </c>
      <c r="C67" s="171" t="s">
        <v>365</v>
      </c>
      <c r="D67" s="171" t="s">
        <v>372</v>
      </c>
      <c r="E67" s="173" t="s">
        <v>79</v>
      </c>
      <c r="F67" s="174">
        <v>6</v>
      </c>
      <c r="G67" s="108"/>
      <c r="H67" s="108"/>
      <c r="I67" s="108"/>
      <c r="J67" s="108"/>
      <c r="K67" s="109"/>
      <c r="L67" s="109"/>
      <c r="M67" s="109"/>
      <c r="N67" s="109"/>
      <c r="O67" s="109"/>
      <c r="P67" s="109"/>
      <c r="Q67" s="175"/>
    </row>
    <row r="68" spans="1:17" s="150" customFormat="1" ht="15.75">
      <c r="A68" s="170" t="s">
        <v>139</v>
      </c>
      <c r="B68" s="170" t="s">
        <v>230</v>
      </c>
      <c r="C68" s="171" t="s">
        <v>104</v>
      </c>
      <c r="D68" s="171" t="s">
        <v>372</v>
      </c>
      <c r="E68" s="173" t="s">
        <v>79</v>
      </c>
      <c r="F68" s="174">
        <v>17</v>
      </c>
      <c r="G68" s="108"/>
      <c r="H68" s="108"/>
      <c r="I68" s="108"/>
      <c r="J68" s="108"/>
      <c r="K68" s="109"/>
      <c r="L68" s="109"/>
      <c r="M68" s="109"/>
      <c r="N68" s="109"/>
      <c r="O68" s="109"/>
      <c r="P68" s="109"/>
      <c r="Q68" s="175"/>
    </row>
    <row r="69" spans="1:17" s="150" customFormat="1" ht="15.75">
      <c r="A69" s="170" t="s">
        <v>140</v>
      </c>
      <c r="B69" s="170" t="s">
        <v>230</v>
      </c>
      <c r="C69" s="171" t="s">
        <v>373</v>
      </c>
      <c r="D69" s="171" t="s">
        <v>372</v>
      </c>
      <c r="E69" s="173" t="s">
        <v>79</v>
      </c>
      <c r="F69" s="174">
        <v>2.7</v>
      </c>
      <c r="G69" s="108"/>
      <c r="H69" s="108"/>
      <c r="I69" s="108"/>
      <c r="J69" s="108"/>
      <c r="K69" s="109"/>
      <c r="L69" s="109"/>
      <c r="M69" s="109"/>
      <c r="N69" s="109"/>
      <c r="O69" s="109"/>
      <c r="P69" s="109"/>
      <c r="Q69" s="175"/>
    </row>
    <row r="70" spans="1:17" s="150" customFormat="1" ht="15.75">
      <c r="A70" s="170" t="s">
        <v>141</v>
      </c>
      <c r="B70" s="170" t="s">
        <v>230</v>
      </c>
      <c r="C70" s="171" t="s">
        <v>374</v>
      </c>
      <c r="D70" s="171" t="s">
        <v>372</v>
      </c>
      <c r="E70" s="173" t="s">
        <v>79</v>
      </c>
      <c r="F70" s="174">
        <v>2</v>
      </c>
      <c r="G70" s="108"/>
      <c r="H70" s="108"/>
      <c r="I70" s="108"/>
      <c r="J70" s="108"/>
      <c r="K70" s="109"/>
      <c r="L70" s="109"/>
      <c r="M70" s="109"/>
      <c r="N70" s="109"/>
      <c r="O70" s="109"/>
      <c r="P70" s="109"/>
      <c r="Q70" s="175"/>
    </row>
    <row r="71" spans="1:17" s="150" customFormat="1" ht="15.75">
      <c r="A71" s="151" t="s">
        <v>142</v>
      </c>
      <c r="B71" s="178" t="s">
        <v>270</v>
      </c>
      <c r="C71" s="153" t="s">
        <v>105</v>
      </c>
      <c r="D71" s="153" t="s">
        <v>372</v>
      </c>
      <c r="E71" s="154" t="s">
        <v>67</v>
      </c>
      <c r="F71" s="155">
        <v>50</v>
      </c>
      <c r="G71" s="106"/>
      <c r="H71" s="106"/>
      <c r="I71" s="106"/>
      <c r="J71" s="106"/>
      <c r="K71" s="107"/>
      <c r="L71" s="107"/>
      <c r="M71" s="107"/>
      <c r="N71" s="107"/>
      <c r="O71" s="107"/>
      <c r="P71" s="107"/>
      <c r="Q71" s="156"/>
    </row>
    <row r="72" spans="1:17" s="150" customFormat="1" ht="15.75">
      <c r="A72" s="264" t="s">
        <v>143</v>
      </c>
      <c r="B72" s="265" t="s">
        <v>273</v>
      </c>
      <c r="C72" s="266" t="s">
        <v>106</v>
      </c>
      <c r="D72" s="266" t="s">
        <v>372</v>
      </c>
      <c r="E72" s="267" t="s">
        <v>79</v>
      </c>
      <c r="F72" s="268">
        <v>8.2</v>
      </c>
      <c r="G72" s="243"/>
      <c r="H72" s="243"/>
      <c r="I72" s="243"/>
      <c r="J72" s="243"/>
      <c r="K72" s="244"/>
      <c r="L72" s="244"/>
      <c r="M72" s="244"/>
      <c r="N72" s="244"/>
      <c r="O72" s="244"/>
      <c r="P72" s="244"/>
      <c r="Q72" s="245"/>
    </row>
    <row r="73" spans="1:17" s="150" customFormat="1" ht="15.75">
      <c r="A73" s="151" t="s">
        <v>144</v>
      </c>
      <c r="B73" s="151" t="s">
        <v>277</v>
      </c>
      <c r="C73" s="153" t="s">
        <v>107</v>
      </c>
      <c r="D73" s="153" t="s">
        <v>372</v>
      </c>
      <c r="E73" s="154" t="s">
        <v>18</v>
      </c>
      <c r="F73" s="155">
        <v>324</v>
      </c>
      <c r="G73" s="106"/>
      <c r="H73" s="106"/>
      <c r="I73" s="106"/>
      <c r="J73" s="106"/>
      <c r="K73" s="107"/>
      <c r="L73" s="107"/>
      <c r="M73" s="107"/>
      <c r="N73" s="107"/>
      <c r="O73" s="107"/>
      <c r="P73" s="107"/>
      <c r="Q73" s="156"/>
    </row>
    <row r="74" spans="1:17" s="150" customFormat="1" ht="15.75">
      <c r="A74" s="151" t="s">
        <v>145</v>
      </c>
      <c r="B74" s="151" t="s">
        <v>267</v>
      </c>
      <c r="C74" s="153" t="s">
        <v>108</v>
      </c>
      <c r="D74" s="153" t="s">
        <v>372</v>
      </c>
      <c r="E74" s="154" t="s">
        <v>79</v>
      </c>
      <c r="F74" s="155">
        <v>5.4</v>
      </c>
      <c r="G74" s="106"/>
      <c r="H74" s="106"/>
      <c r="I74" s="106"/>
      <c r="J74" s="106"/>
      <c r="K74" s="107"/>
      <c r="L74" s="107"/>
      <c r="M74" s="107"/>
      <c r="N74" s="107"/>
      <c r="O74" s="107"/>
      <c r="P74" s="107"/>
      <c r="Q74" s="156"/>
    </row>
    <row r="75" spans="1:17" s="150" customFormat="1" ht="15.75">
      <c r="A75" s="151" t="s">
        <v>146</v>
      </c>
      <c r="B75" s="179" t="s">
        <v>269</v>
      </c>
      <c r="C75" s="153" t="s">
        <v>109</v>
      </c>
      <c r="D75" s="153" t="s">
        <v>372</v>
      </c>
      <c r="E75" s="154" t="s">
        <v>79</v>
      </c>
      <c r="F75" s="155">
        <v>0.3</v>
      </c>
      <c r="G75" s="106"/>
      <c r="H75" s="106"/>
      <c r="I75" s="106"/>
      <c r="J75" s="106"/>
      <c r="K75" s="107"/>
      <c r="L75" s="107"/>
      <c r="M75" s="107"/>
      <c r="N75" s="107"/>
      <c r="O75" s="107"/>
      <c r="P75" s="107"/>
      <c r="Q75" s="156"/>
    </row>
    <row r="76" spans="1:17" s="150" customFormat="1" ht="15.75">
      <c r="A76" s="151" t="s">
        <v>392</v>
      </c>
      <c r="B76" s="179" t="s">
        <v>269</v>
      </c>
      <c r="C76" s="153" t="s">
        <v>110</v>
      </c>
      <c r="D76" s="153" t="s">
        <v>372</v>
      </c>
      <c r="E76" s="154" t="s">
        <v>47</v>
      </c>
      <c r="F76" s="155">
        <v>29</v>
      </c>
      <c r="G76" s="106"/>
      <c r="H76" s="106"/>
      <c r="I76" s="106"/>
      <c r="J76" s="106"/>
      <c r="K76" s="107"/>
      <c r="L76" s="107"/>
      <c r="M76" s="107"/>
      <c r="N76" s="107"/>
      <c r="O76" s="107"/>
      <c r="P76" s="107"/>
      <c r="Q76" s="156"/>
    </row>
    <row r="77" spans="1:17" s="150" customFormat="1" ht="15.75">
      <c r="A77" s="151" t="s">
        <v>393</v>
      </c>
      <c r="B77" s="178" t="s">
        <v>266</v>
      </c>
      <c r="C77" s="153" t="s">
        <v>382</v>
      </c>
      <c r="D77" s="153" t="s">
        <v>372</v>
      </c>
      <c r="E77" s="154" t="s">
        <v>18</v>
      </c>
      <c r="F77" s="155">
        <v>187</v>
      </c>
      <c r="G77" s="106"/>
      <c r="H77" s="106"/>
      <c r="I77" s="106"/>
      <c r="J77" s="106"/>
      <c r="K77" s="107"/>
      <c r="L77" s="107"/>
      <c r="M77" s="107"/>
      <c r="N77" s="107"/>
      <c r="O77" s="107"/>
      <c r="P77" s="107"/>
      <c r="Q77" s="156"/>
    </row>
    <row r="78" spans="1:17" s="150" customFormat="1" ht="15.75">
      <c r="A78" s="151" t="s">
        <v>394</v>
      </c>
      <c r="B78" s="178" t="s">
        <v>275</v>
      </c>
      <c r="C78" s="153" t="s">
        <v>384</v>
      </c>
      <c r="D78" s="153" t="s">
        <v>372</v>
      </c>
      <c r="E78" s="154" t="s">
        <v>67</v>
      </c>
      <c r="F78" s="155">
        <v>5.7</v>
      </c>
      <c r="G78" s="106"/>
      <c r="H78" s="106"/>
      <c r="I78" s="106"/>
      <c r="J78" s="106"/>
      <c r="K78" s="107"/>
      <c r="L78" s="107"/>
      <c r="M78" s="107"/>
      <c r="N78" s="107"/>
      <c r="O78" s="107"/>
      <c r="P78" s="107"/>
      <c r="Q78" s="156"/>
    </row>
    <row r="79" spans="1:17" s="150" customFormat="1" ht="15.75">
      <c r="A79" s="151" t="s">
        <v>395</v>
      </c>
      <c r="B79" s="178" t="s">
        <v>275</v>
      </c>
      <c r="C79" s="153" t="s">
        <v>386</v>
      </c>
      <c r="D79" s="153" t="s">
        <v>372</v>
      </c>
      <c r="E79" s="154" t="s">
        <v>79</v>
      </c>
      <c r="F79" s="155">
        <v>0.3</v>
      </c>
      <c r="G79" s="106"/>
      <c r="H79" s="106"/>
      <c r="I79" s="106"/>
      <c r="J79" s="106"/>
      <c r="K79" s="107"/>
      <c r="L79" s="107"/>
      <c r="M79" s="107"/>
      <c r="N79" s="107"/>
      <c r="O79" s="107"/>
      <c r="P79" s="107"/>
      <c r="Q79" s="156"/>
    </row>
    <row r="80" spans="1:17" s="150" customFormat="1" ht="15.75">
      <c r="A80" s="151" t="s">
        <v>396</v>
      </c>
      <c r="B80" s="178" t="s">
        <v>275</v>
      </c>
      <c r="C80" s="153" t="s">
        <v>388</v>
      </c>
      <c r="D80" s="153" t="s">
        <v>372</v>
      </c>
      <c r="E80" s="154" t="s">
        <v>7</v>
      </c>
      <c r="F80" s="155">
        <v>7.6</v>
      </c>
      <c r="G80" s="106"/>
      <c r="H80" s="106"/>
      <c r="I80" s="106"/>
      <c r="J80" s="106"/>
      <c r="K80" s="107"/>
      <c r="L80" s="107"/>
      <c r="M80" s="107"/>
      <c r="N80" s="107"/>
      <c r="O80" s="107"/>
      <c r="P80" s="107"/>
      <c r="Q80" s="156"/>
    </row>
    <row r="81" spans="1:17" s="150" customFormat="1" ht="15.75">
      <c r="A81" s="151" t="s">
        <v>397</v>
      </c>
      <c r="B81" s="178" t="s">
        <v>275</v>
      </c>
      <c r="C81" s="153" t="s">
        <v>390</v>
      </c>
      <c r="D81" s="153" t="s">
        <v>372</v>
      </c>
      <c r="E81" s="154" t="s">
        <v>79</v>
      </c>
      <c r="F81" s="155">
        <v>0.2</v>
      </c>
      <c r="G81" s="106"/>
      <c r="H81" s="106"/>
      <c r="I81" s="106"/>
      <c r="J81" s="106"/>
      <c r="K81" s="107"/>
      <c r="L81" s="107"/>
      <c r="M81" s="107"/>
      <c r="N81" s="107"/>
      <c r="O81" s="107"/>
      <c r="P81" s="107"/>
      <c r="Q81" s="156"/>
    </row>
    <row r="82" spans="1:17" s="150" customFormat="1" ht="15.75">
      <c r="A82" s="143">
        <v>7</v>
      </c>
      <c r="B82" s="144"/>
      <c r="C82" s="176" t="s">
        <v>398</v>
      </c>
      <c r="D82" s="176"/>
      <c r="E82" s="146"/>
      <c r="F82" s="159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9"/>
    </row>
    <row r="83" spans="1:17" s="150" customFormat="1" ht="15.75">
      <c r="A83" s="170" t="s">
        <v>133</v>
      </c>
      <c r="B83" s="170" t="s">
        <v>230</v>
      </c>
      <c r="C83" s="171" t="s">
        <v>365</v>
      </c>
      <c r="D83" s="171" t="s">
        <v>399</v>
      </c>
      <c r="E83" s="173" t="s">
        <v>79</v>
      </c>
      <c r="F83" s="174">
        <v>5</v>
      </c>
      <c r="G83" s="108"/>
      <c r="H83" s="108"/>
      <c r="I83" s="108"/>
      <c r="J83" s="108"/>
      <c r="K83" s="109"/>
      <c r="L83" s="109"/>
      <c r="M83" s="109"/>
      <c r="N83" s="109"/>
      <c r="O83" s="109"/>
      <c r="P83" s="109"/>
      <c r="Q83" s="175"/>
    </row>
    <row r="84" spans="1:17" s="150" customFormat="1" ht="15.75">
      <c r="A84" s="170" t="s">
        <v>147</v>
      </c>
      <c r="B84" s="170" t="s">
        <v>230</v>
      </c>
      <c r="C84" s="171" t="s">
        <v>104</v>
      </c>
      <c r="D84" s="171" t="s">
        <v>399</v>
      </c>
      <c r="E84" s="173" t="s">
        <v>79</v>
      </c>
      <c r="F84" s="174">
        <v>16.3</v>
      </c>
      <c r="G84" s="108"/>
      <c r="H84" s="108"/>
      <c r="I84" s="108"/>
      <c r="J84" s="108"/>
      <c r="K84" s="109"/>
      <c r="L84" s="109"/>
      <c r="M84" s="109"/>
      <c r="N84" s="109"/>
      <c r="O84" s="109"/>
      <c r="P84" s="109"/>
      <c r="Q84" s="175"/>
    </row>
    <row r="85" spans="1:17" s="150" customFormat="1" ht="15.75">
      <c r="A85" s="170" t="s">
        <v>148</v>
      </c>
      <c r="B85" s="170" t="s">
        <v>230</v>
      </c>
      <c r="C85" s="171" t="s">
        <v>373</v>
      </c>
      <c r="D85" s="171" t="s">
        <v>399</v>
      </c>
      <c r="E85" s="173" t="s">
        <v>79</v>
      </c>
      <c r="F85" s="174">
        <v>2.3</v>
      </c>
      <c r="G85" s="108"/>
      <c r="H85" s="108"/>
      <c r="I85" s="108"/>
      <c r="J85" s="108"/>
      <c r="K85" s="109"/>
      <c r="L85" s="109"/>
      <c r="M85" s="109"/>
      <c r="N85" s="109"/>
      <c r="O85" s="109"/>
      <c r="P85" s="109"/>
      <c r="Q85" s="175"/>
    </row>
    <row r="86" spans="1:17" s="150" customFormat="1" ht="15.75">
      <c r="A86" s="170" t="s">
        <v>149</v>
      </c>
      <c r="B86" s="170" t="s">
        <v>230</v>
      </c>
      <c r="C86" s="171" t="s">
        <v>374</v>
      </c>
      <c r="D86" s="171" t="s">
        <v>399</v>
      </c>
      <c r="E86" s="173" t="s">
        <v>79</v>
      </c>
      <c r="F86" s="174">
        <v>0.7</v>
      </c>
      <c r="G86" s="108"/>
      <c r="H86" s="108"/>
      <c r="I86" s="108"/>
      <c r="J86" s="108"/>
      <c r="K86" s="109"/>
      <c r="L86" s="109"/>
      <c r="M86" s="109"/>
      <c r="N86" s="109"/>
      <c r="O86" s="109"/>
      <c r="P86" s="109"/>
      <c r="Q86" s="175"/>
    </row>
    <row r="87" spans="1:17" s="150" customFormat="1" ht="15.75">
      <c r="A87" s="151" t="s">
        <v>150</v>
      </c>
      <c r="B87" s="178" t="s">
        <v>270</v>
      </c>
      <c r="C87" s="153" t="s">
        <v>105</v>
      </c>
      <c r="D87" s="153" t="s">
        <v>399</v>
      </c>
      <c r="E87" s="154" t="s">
        <v>67</v>
      </c>
      <c r="F87" s="155">
        <v>44</v>
      </c>
      <c r="G87" s="106"/>
      <c r="H87" s="106"/>
      <c r="I87" s="106"/>
      <c r="J87" s="106"/>
      <c r="K87" s="107"/>
      <c r="L87" s="107"/>
      <c r="M87" s="107"/>
      <c r="N87" s="107"/>
      <c r="O87" s="107"/>
      <c r="P87" s="107"/>
      <c r="Q87" s="156"/>
    </row>
    <row r="88" spans="1:17" s="150" customFormat="1" ht="15.75">
      <c r="A88" s="264" t="s">
        <v>151</v>
      </c>
      <c r="B88" s="265" t="s">
        <v>273</v>
      </c>
      <c r="C88" s="266" t="s">
        <v>106</v>
      </c>
      <c r="D88" s="266" t="s">
        <v>399</v>
      </c>
      <c r="E88" s="267" t="s">
        <v>79</v>
      </c>
      <c r="F88" s="268">
        <v>7.1</v>
      </c>
      <c r="G88" s="243"/>
      <c r="H88" s="243"/>
      <c r="I88" s="243"/>
      <c r="J88" s="243"/>
      <c r="K88" s="244"/>
      <c r="L88" s="244"/>
      <c r="M88" s="244"/>
      <c r="N88" s="244"/>
      <c r="O88" s="244"/>
      <c r="P88" s="244"/>
      <c r="Q88" s="245"/>
    </row>
    <row r="89" spans="1:17" s="150" customFormat="1" ht="15.75">
      <c r="A89" s="151" t="s">
        <v>152</v>
      </c>
      <c r="B89" s="151" t="s">
        <v>277</v>
      </c>
      <c r="C89" s="153" t="s">
        <v>107</v>
      </c>
      <c r="D89" s="153" t="s">
        <v>399</v>
      </c>
      <c r="E89" s="154" t="s">
        <v>18</v>
      </c>
      <c r="F89" s="155">
        <v>300</v>
      </c>
      <c r="G89" s="106"/>
      <c r="H89" s="106"/>
      <c r="I89" s="106"/>
      <c r="J89" s="106"/>
      <c r="K89" s="107"/>
      <c r="L89" s="107"/>
      <c r="M89" s="107"/>
      <c r="N89" s="107"/>
      <c r="O89" s="107"/>
      <c r="P89" s="107"/>
      <c r="Q89" s="156"/>
    </row>
    <row r="90" spans="1:17" s="150" customFormat="1" ht="15.75">
      <c r="A90" s="151" t="s">
        <v>153</v>
      </c>
      <c r="B90" s="151" t="s">
        <v>267</v>
      </c>
      <c r="C90" s="153" t="s">
        <v>108</v>
      </c>
      <c r="D90" s="153" t="s">
        <v>399</v>
      </c>
      <c r="E90" s="154" t="s">
        <v>79</v>
      </c>
      <c r="F90" s="155">
        <v>5</v>
      </c>
      <c r="G90" s="106"/>
      <c r="H90" s="106"/>
      <c r="I90" s="106"/>
      <c r="J90" s="106"/>
      <c r="K90" s="107"/>
      <c r="L90" s="107"/>
      <c r="M90" s="107"/>
      <c r="N90" s="107"/>
      <c r="O90" s="107"/>
      <c r="P90" s="107"/>
      <c r="Q90" s="156"/>
    </row>
    <row r="91" spans="1:17" s="150" customFormat="1" ht="15.75">
      <c r="A91" s="151" t="s">
        <v>154</v>
      </c>
      <c r="B91" s="179" t="s">
        <v>269</v>
      </c>
      <c r="C91" s="153" t="s">
        <v>109</v>
      </c>
      <c r="D91" s="153" t="s">
        <v>399</v>
      </c>
      <c r="E91" s="154" t="s">
        <v>79</v>
      </c>
      <c r="F91" s="155">
        <v>0.3</v>
      </c>
      <c r="G91" s="106"/>
      <c r="H91" s="106"/>
      <c r="I91" s="106"/>
      <c r="J91" s="106"/>
      <c r="K91" s="107"/>
      <c r="L91" s="107"/>
      <c r="M91" s="107"/>
      <c r="N91" s="107"/>
      <c r="O91" s="107"/>
      <c r="P91" s="107"/>
      <c r="Q91" s="156"/>
    </row>
    <row r="92" spans="1:17" s="150" customFormat="1" ht="15.75">
      <c r="A92" s="151" t="s">
        <v>155</v>
      </c>
      <c r="B92" s="179" t="s">
        <v>269</v>
      </c>
      <c r="C92" s="153" t="s">
        <v>110</v>
      </c>
      <c r="D92" s="153" t="s">
        <v>399</v>
      </c>
      <c r="E92" s="154" t="s">
        <v>47</v>
      </c>
      <c r="F92" s="155">
        <v>32</v>
      </c>
      <c r="G92" s="106"/>
      <c r="H92" s="106"/>
      <c r="I92" s="106"/>
      <c r="J92" s="106"/>
      <c r="K92" s="107"/>
      <c r="L92" s="107"/>
      <c r="M92" s="107"/>
      <c r="N92" s="107"/>
      <c r="O92" s="107"/>
      <c r="P92" s="107"/>
      <c r="Q92" s="156"/>
    </row>
    <row r="93" spans="1:17" s="150" customFormat="1" ht="15.75">
      <c r="A93" s="151" t="s">
        <v>400</v>
      </c>
      <c r="B93" s="178" t="s">
        <v>266</v>
      </c>
      <c r="C93" s="153" t="s">
        <v>382</v>
      </c>
      <c r="D93" s="153" t="s">
        <v>399</v>
      </c>
      <c r="E93" s="154" t="s">
        <v>18</v>
      </c>
      <c r="F93" s="155">
        <v>172</v>
      </c>
      <c r="G93" s="106"/>
      <c r="H93" s="106"/>
      <c r="I93" s="106"/>
      <c r="J93" s="106"/>
      <c r="K93" s="107"/>
      <c r="L93" s="107"/>
      <c r="M93" s="107"/>
      <c r="N93" s="107"/>
      <c r="O93" s="107"/>
      <c r="P93" s="107"/>
      <c r="Q93" s="156"/>
    </row>
    <row r="94" spans="1:17" s="150" customFormat="1" ht="15.75">
      <c r="A94" s="151" t="s">
        <v>401</v>
      </c>
      <c r="B94" s="178" t="s">
        <v>275</v>
      </c>
      <c r="C94" s="153" t="s">
        <v>384</v>
      </c>
      <c r="D94" s="153" t="s">
        <v>399</v>
      </c>
      <c r="E94" s="154" t="s">
        <v>67</v>
      </c>
      <c r="F94" s="155">
        <v>4</v>
      </c>
      <c r="G94" s="106"/>
      <c r="H94" s="106"/>
      <c r="I94" s="106"/>
      <c r="J94" s="106"/>
      <c r="K94" s="107"/>
      <c r="L94" s="107"/>
      <c r="M94" s="107"/>
      <c r="N94" s="107"/>
      <c r="O94" s="107"/>
      <c r="P94" s="107"/>
      <c r="Q94" s="156"/>
    </row>
    <row r="95" spans="1:17" s="150" customFormat="1" ht="15.75">
      <c r="A95" s="151" t="s">
        <v>402</v>
      </c>
      <c r="B95" s="178" t="s">
        <v>275</v>
      </c>
      <c r="C95" s="153" t="s">
        <v>386</v>
      </c>
      <c r="D95" s="153" t="s">
        <v>399</v>
      </c>
      <c r="E95" s="154" t="s">
        <v>79</v>
      </c>
      <c r="F95" s="155">
        <v>0.2</v>
      </c>
      <c r="G95" s="106"/>
      <c r="H95" s="106"/>
      <c r="I95" s="106"/>
      <c r="J95" s="106"/>
      <c r="K95" s="107"/>
      <c r="L95" s="107"/>
      <c r="M95" s="107"/>
      <c r="N95" s="107"/>
      <c r="O95" s="107"/>
      <c r="P95" s="107"/>
      <c r="Q95" s="156"/>
    </row>
    <row r="96" spans="1:17" s="150" customFormat="1" ht="15.75">
      <c r="A96" s="151" t="s">
        <v>403</v>
      </c>
      <c r="B96" s="178" t="s">
        <v>275</v>
      </c>
      <c r="C96" s="153" t="s">
        <v>388</v>
      </c>
      <c r="D96" s="153" t="s">
        <v>399</v>
      </c>
      <c r="E96" s="154" t="s">
        <v>7</v>
      </c>
      <c r="F96" s="155">
        <v>6</v>
      </c>
      <c r="G96" s="106"/>
      <c r="H96" s="106"/>
      <c r="I96" s="106"/>
      <c r="J96" s="106"/>
      <c r="K96" s="107"/>
      <c r="L96" s="107"/>
      <c r="M96" s="107"/>
      <c r="N96" s="107"/>
      <c r="O96" s="107"/>
      <c r="P96" s="107"/>
      <c r="Q96" s="156"/>
    </row>
    <row r="97" spans="1:17" s="150" customFormat="1" ht="15.75">
      <c r="A97" s="151" t="s">
        <v>404</v>
      </c>
      <c r="B97" s="178" t="s">
        <v>275</v>
      </c>
      <c r="C97" s="153" t="s">
        <v>390</v>
      </c>
      <c r="D97" s="153" t="s">
        <v>399</v>
      </c>
      <c r="E97" s="154" t="s">
        <v>79</v>
      </c>
      <c r="F97" s="155">
        <v>0.15</v>
      </c>
      <c r="G97" s="106"/>
      <c r="H97" s="106"/>
      <c r="I97" s="106"/>
      <c r="J97" s="106"/>
      <c r="K97" s="107"/>
      <c r="L97" s="107"/>
      <c r="M97" s="107"/>
      <c r="N97" s="107"/>
      <c r="O97" s="107"/>
      <c r="P97" s="107"/>
      <c r="Q97" s="156"/>
    </row>
    <row r="98" spans="1:17" s="150" customFormat="1" ht="15.75">
      <c r="A98" s="143">
        <v>8</v>
      </c>
      <c r="B98" s="144"/>
      <c r="C98" s="176" t="s">
        <v>405</v>
      </c>
      <c r="D98" s="180"/>
      <c r="E98" s="146"/>
      <c r="F98" s="159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9"/>
    </row>
    <row r="99" spans="1:17" s="150" customFormat="1" ht="15.75">
      <c r="A99" s="170" t="s">
        <v>232</v>
      </c>
      <c r="B99" s="170" t="s">
        <v>230</v>
      </c>
      <c r="C99" s="171" t="s">
        <v>365</v>
      </c>
      <c r="D99" s="171" t="s">
        <v>399</v>
      </c>
      <c r="E99" s="173" t="s">
        <v>79</v>
      </c>
      <c r="F99" s="174">
        <v>5.6</v>
      </c>
      <c r="G99" s="108"/>
      <c r="H99" s="108"/>
      <c r="I99" s="108"/>
      <c r="J99" s="108"/>
      <c r="K99" s="109"/>
      <c r="L99" s="109"/>
      <c r="M99" s="109"/>
      <c r="N99" s="109"/>
      <c r="O99" s="109"/>
      <c r="P99" s="109"/>
      <c r="Q99" s="175"/>
    </row>
    <row r="100" spans="1:17" s="150" customFormat="1" ht="15.75">
      <c r="A100" s="170" t="s">
        <v>406</v>
      </c>
      <c r="B100" s="170" t="s">
        <v>230</v>
      </c>
      <c r="C100" s="171" t="s">
        <v>104</v>
      </c>
      <c r="D100" s="171" t="s">
        <v>399</v>
      </c>
      <c r="E100" s="173" t="s">
        <v>79</v>
      </c>
      <c r="F100" s="174">
        <v>19.2</v>
      </c>
      <c r="G100" s="108"/>
      <c r="H100" s="108"/>
      <c r="I100" s="108"/>
      <c r="J100" s="108"/>
      <c r="K100" s="109"/>
      <c r="L100" s="109"/>
      <c r="M100" s="109"/>
      <c r="N100" s="109"/>
      <c r="O100" s="109"/>
      <c r="P100" s="109"/>
      <c r="Q100" s="175"/>
    </row>
    <row r="101" spans="1:17" s="150" customFormat="1" ht="15.75">
      <c r="A101" s="170" t="s">
        <v>407</v>
      </c>
      <c r="B101" s="170" t="s">
        <v>230</v>
      </c>
      <c r="C101" s="171" t="s">
        <v>373</v>
      </c>
      <c r="D101" s="171" t="s">
        <v>399</v>
      </c>
      <c r="E101" s="173" t="s">
        <v>79</v>
      </c>
      <c r="F101" s="174">
        <v>2.5</v>
      </c>
      <c r="G101" s="108"/>
      <c r="H101" s="108"/>
      <c r="I101" s="108"/>
      <c r="J101" s="108"/>
      <c r="K101" s="109"/>
      <c r="L101" s="109"/>
      <c r="M101" s="109"/>
      <c r="N101" s="109"/>
      <c r="O101" s="109"/>
      <c r="P101" s="109"/>
      <c r="Q101" s="175"/>
    </row>
    <row r="102" spans="1:17" s="150" customFormat="1" ht="15.75">
      <c r="A102" s="170" t="s">
        <v>408</v>
      </c>
      <c r="B102" s="170" t="s">
        <v>230</v>
      </c>
      <c r="C102" s="171" t="s">
        <v>374</v>
      </c>
      <c r="D102" s="171" t="s">
        <v>399</v>
      </c>
      <c r="E102" s="173" t="s">
        <v>79</v>
      </c>
      <c r="F102" s="174">
        <v>1</v>
      </c>
      <c r="G102" s="108"/>
      <c r="H102" s="108"/>
      <c r="I102" s="108"/>
      <c r="J102" s="108"/>
      <c r="K102" s="109"/>
      <c r="L102" s="109"/>
      <c r="M102" s="109"/>
      <c r="N102" s="109"/>
      <c r="O102" s="109"/>
      <c r="P102" s="109"/>
      <c r="Q102" s="175"/>
    </row>
    <row r="103" spans="1:17" s="150" customFormat="1" ht="15.75">
      <c r="A103" s="151" t="s">
        <v>409</v>
      </c>
      <c r="B103" s="178" t="s">
        <v>270</v>
      </c>
      <c r="C103" s="153" t="s">
        <v>105</v>
      </c>
      <c r="D103" s="153" t="s">
        <v>399</v>
      </c>
      <c r="E103" s="154" t="s">
        <v>67</v>
      </c>
      <c r="F103" s="155">
        <v>51</v>
      </c>
      <c r="G103" s="106"/>
      <c r="H103" s="106"/>
      <c r="I103" s="106"/>
      <c r="J103" s="106"/>
      <c r="K103" s="107"/>
      <c r="L103" s="107"/>
      <c r="M103" s="107"/>
      <c r="N103" s="107"/>
      <c r="O103" s="107"/>
      <c r="P103" s="107"/>
      <c r="Q103" s="156"/>
    </row>
    <row r="104" spans="1:17" s="150" customFormat="1" ht="15.75">
      <c r="A104" s="264" t="s">
        <v>410</v>
      </c>
      <c r="B104" s="265" t="s">
        <v>273</v>
      </c>
      <c r="C104" s="266" t="s">
        <v>106</v>
      </c>
      <c r="D104" s="266" t="s">
        <v>399</v>
      </c>
      <c r="E104" s="267" t="s">
        <v>79</v>
      </c>
      <c r="F104" s="268">
        <v>8.4</v>
      </c>
      <c r="G104" s="243"/>
      <c r="H104" s="243"/>
      <c r="I104" s="243"/>
      <c r="J104" s="243"/>
      <c r="K104" s="244"/>
      <c r="L104" s="244"/>
      <c r="M104" s="244"/>
      <c r="N104" s="244"/>
      <c r="O104" s="244"/>
      <c r="P104" s="244"/>
      <c r="Q104" s="245"/>
    </row>
    <row r="105" spans="1:17" s="150" customFormat="1" ht="15.75">
      <c r="A105" s="151" t="s">
        <v>286</v>
      </c>
      <c r="B105" s="151" t="s">
        <v>277</v>
      </c>
      <c r="C105" s="153" t="s">
        <v>107</v>
      </c>
      <c r="D105" s="153" t="s">
        <v>399</v>
      </c>
      <c r="E105" s="154" t="s">
        <v>18</v>
      </c>
      <c r="F105" s="155">
        <v>340</v>
      </c>
      <c r="G105" s="106"/>
      <c r="H105" s="106"/>
      <c r="I105" s="106"/>
      <c r="J105" s="106"/>
      <c r="K105" s="107"/>
      <c r="L105" s="107"/>
      <c r="M105" s="107"/>
      <c r="N105" s="107"/>
      <c r="O105" s="107"/>
      <c r="P105" s="107"/>
      <c r="Q105" s="156"/>
    </row>
    <row r="106" spans="1:17" s="150" customFormat="1" ht="15.75">
      <c r="A106" s="151" t="s">
        <v>411</v>
      </c>
      <c r="B106" s="151" t="s">
        <v>267</v>
      </c>
      <c r="C106" s="153" t="s">
        <v>108</v>
      </c>
      <c r="D106" s="153" t="s">
        <v>399</v>
      </c>
      <c r="E106" s="154" t="s">
        <v>79</v>
      </c>
      <c r="F106" s="155">
        <v>5.6</v>
      </c>
      <c r="G106" s="106"/>
      <c r="H106" s="106"/>
      <c r="I106" s="106"/>
      <c r="J106" s="106"/>
      <c r="K106" s="107"/>
      <c r="L106" s="107"/>
      <c r="M106" s="107"/>
      <c r="N106" s="107"/>
      <c r="O106" s="107"/>
      <c r="P106" s="107"/>
      <c r="Q106" s="156"/>
    </row>
    <row r="107" spans="1:17" s="150" customFormat="1" ht="15.75">
      <c r="A107" s="151" t="s">
        <v>412</v>
      </c>
      <c r="B107" s="179" t="s">
        <v>269</v>
      </c>
      <c r="C107" s="153" t="s">
        <v>109</v>
      </c>
      <c r="D107" s="153" t="s">
        <v>399</v>
      </c>
      <c r="E107" s="154" t="s">
        <v>79</v>
      </c>
      <c r="F107" s="155">
        <v>0.3</v>
      </c>
      <c r="G107" s="106"/>
      <c r="H107" s="106"/>
      <c r="I107" s="106"/>
      <c r="J107" s="106"/>
      <c r="K107" s="107"/>
      <c r="L107" s="107"/>
      <c r="M107" s="107"/>
      <c r="N107" s="107"/>
      <c r="O107" s="107"/>
      <c r="P107" s="107"/>
      <c r="Q107" s="156"/>
    </row>
    <row r="108" spans="1:17" s="150" customFormat="1" ht="15.75">
      <c r="A108" s="151" t="s">
        <v>413</v>
      </c>
      <c r="B108" s="179" t="s">
        <v>269</v>
      </c>
      <c r="C108" s="153" t="s">
        <v>110</v>
      </c>
      <c r="D108" s="153" t="s">
        <v>399</v>
      </c>
      <c r="E108" s="154" t="s">
        <v>47</v>
      </c>
      <c r="F108" s="155">
        <v>36</v>
      </c>
      <c r="G108" s="106"/>
      <c r="H108" s="106"/>
      <c r="I108" s="106"/>
      <c r="J108" s="106"/>
      <c r="K108" s="107"/>
      <c r="L108" s="107"/>
      <c r="M108" s="107"/>
      <c r="N108" s="107"/>
      <c r="O108" s="107"/>
      <c r="P108" s="107"/>
      <c r="Q108" s="156"/>
    </row>
    <row r="109" spans="1:17" s="150" customFormat="1" ht="15.75">
      <c r="A109" s="151" t="s">
        <v>156</v>
      </c>
      <c r="B109" s="178" t="s">
        <v>266</v>
      </c>
      <c r="C109" s="153" t="s">
        <v>382</v>
      </c>
      <c r="D109" s="153" t="s">
        <v>399</v>
      </c>
      <c r="E109" s="154" t="s">
        <v>18</v>
      </c>
      <c r="F109" s="155">
        <v>200</v>
      </c>
      <c r="G109" s="106"/>
      <c r="H109" s="106"/>
      <c r="I109" s="106"/>
      <c r="J109" s="106"/>
      <c r="K109" s="107"/>
      <c r="L109" s="107"/>
      <c r="M109" s="107"/>
      <c r="N109" s="107"/>
      <c r="O109" s="107"/>
      <c r="P109" s="107"/>
      <c r="Q109" s="156"/>
    </row>
    <row r="110" spans="1:17" s="150" customFormat="1" ht="15.75">
      <c r="A110" s="151" t="s">
        <v>157</v>
      </c>
      <c r="B110" s="178" t="s">
        <v>275</v>
      </c>
      <c r="C110" s="153" t="s">
        <v>384</v>
      </c>
      <c r="D110" s="153" t="s">
        <v>399</v>
      </c>
      <c r="E110" s="154" t="s">
        <v>67</v>
      </c>
      <c r="F110" s="155">
        <v>5.7</v>
      </c>
      <c r="G110" s="106"/>
      <c r="H110" s="106"/>
      <c r="I110" s="106"/>
      <c r="J110" s="106"/>
      <c r="K110" s="107"/>
      <c r="L110" s="107"/>
      <c r="M110" s="107"/>
      <c r="N110" s="107"/>
      <c r="O110" s="107"/>
      <c r="P110" s="107"/>
      <c r="Q110" s="156"/>
    </row>
    <row r="111" spans="1:17" s="150" customFormat="1" ht="15.75">
      <c r="A111" s="151" t="s">
        <v>158</v>
      </c>
      <c r="B111" s="178" t="s">
        <v>275</v>
      </c>
      <c r="C111" s="153" t="s">
        <v>386</v>
      </c>
      <c r="D111" s="153" t="s">
        <v>399</v>
      </c>
      <c r="E111" s="154" t="s">
        <v>79</v>
      </c>
      <c r="F111" s="155">
        <v>0.3</v>
      </c>
      <c r="G111" s="106"/>
      <c r="H111" s="106"/>
      <c r="I111" s="106"/>
      <c r="J111" s="106"/>
      <c r="K111" s="107"/>
      <c r="L111" s="107"/>
      <c r="M111" s="107"/>
      <c r="N111" s="107"/>
      <c r="O111" s="107"/>
      <c r="P111" s="107"/>
      <c r="Q111" s="156"/>
    </row>
    <row r="112" spans="1:17" s="150" customFormat="1" ht="15.75">
      <c r="A112" s="151" t="s">
        <v>159</v>
      </c>
      <c r="B112" s="178" t="s">
        <v>275</v>
      </c>
      <c r="C112" s="153" t="s">
        <v>388</v>
      </c>
      <c r="D112" s="153" t="s">
        <v>399</v>
      </c>
      <c r="E112" s="154" t="s">
        <v>7</v>
      </c>
      <c r="F112" s="155">
        <v>7.6</v>
      </c>
      <c r="G112" s="106"/>
      <c r="H112" s="106"/>
      <c r="I112" s="106"/>
      <c r="J112" s="106"/>
      <c r="K112" s="107"/>
      <c r="L112" s="107"/>
      <c r="M112" s="107"/>
      <c r="N112" s="107"/>
      <c r="O112" s="107"/>
      <c r="P112" s="107"/>
      <c r="Q112" s="156"/>
    </row>
    <row r="113" spans="1:17" s="150" customFormat="1" ht="15.75">
      <c r="A113" s="151" t="s">
        <v>160</v>
      </c>
      <c r="B113" s="178" t="s">
        <v>275</v>
      </c>
      <c r="C113" s="153" t="s">
        <v>390</v>
      </c>
      <c r="D113" s="153" t="s">
        <v>399</v>
      </c>
      <c r="E113" s="154" t="s">
        <v>79</v>
      </c>
      <c r="F113" s="155">
        <v>0.2</v>
      </c>
      <c r="G113" s="106"/>
      <c r="H113" s="106"/>
      <c r="I113" s="106"/>
      <c r="J113" s="106"/>
      <c r="K113" s="107"/>
      <c r="L113" s="107"/>
      <c r="M113" s="107"/>
      <c r="N113" s="107"/>
      <c r="O113" s="107"/>
      <c r="P113" s="107"/>
      <c r="Q113" s="156"/>
    </row>
    <row r="114" spans="1:17" s="150" customFormat="1" ht="15.75">
      <c r="A114" s="143">
        <v>9</v>
      </c>
      <c r="B114" s="144"/>
      <c r="C114" s="176" t="s">
        <v>414</v>
      </c>
      <c r="D114" s="180"/>
      <c r="E114" s="146"/>
      <c r="F114" s="159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9"/>
    </row>
    <row r="115" spans="1:17" s="150" customFormat="1" ht="15.75">
      <c r="A115" s="170" t="s">
        <v>166</v>
      </c>
      <c r="B115" s="170" t="s">
        <v>230</v>
      </c>
      <c r="C115" s="171" t="s">
        <v>365</v>
      </c>
      <c r="D115" s="171" t="s">
        <v>399</v>
      </c>
      <c r="E115" s="173" t="s">
        <v>79</v>
      </c>
      <c r="F115" s="174">
        <v>5.7</v>
      </c>
      <c r="G115" s="108"/>
      <c r="H115" s="108"/>
      <c r="I115" s="108"/>
      <c r="J115" s="108"/>
      <c r="K115" s="109"/>
      <c r="L115" s="109"/>
      <c r="M115" s="109"/>
      <c r="N115" s="109"/>
      <c r="O115" s="109"/>
      <c r="P115" s="109"/>
      <c r="Q115" s="175"/>
    </row>
    <row r="116" spans="1:17" s="150" customFormat="1" ht="15.75">
      <c r="A116" s="170" t="s">
        <v>167</v>
      </c>
      <c r="B116" s="170" t="s">
        <v>230</v>
      </c>
      <c r="C116" s="171" t="s">
        <v>104</v>
      </c>
      <c r="D116" s="171" t="s">
        <v>399</v>
      </c>
      <c r="E116" s="173" t="s">
        <v>79</v>
      </c>
      <c r="F116" s="174">
        <v>13.7</v>
      </c>
      <c r="G116" s="108"/>
      <c r="H116" s="108"/>
      <c r="I116" s="108"/>
      <c r="J116" s="108"/>
      <c r="K116" s="109"/>
      <c r="L116" s="109"/>
      <c r="M116" s="109"/>
      <c r="N116" s="109"/>
      <c r="O116" s="109"/>
      <c r="P116" s="109"/>
      <c r="Q116" s="175"/>
    </row>
    <row r="117" spans="1:17" s="150" customFormat="1" ht="15.75">
      <c r="A117" s="170" t="s">
        <v>168</v>
      </c>
      <c r="B117" s="170" t="s">
        <v>230</v>
      </c>
      <c r="C117" s="171" t="s">
        <v>373</v>
      </c>
      <c r="D117" s="171" t="s">
        <v>399</v>
      </c>
      <c r="E117" s="173" t="s">
        <v>79</v>
      </c>
      <c r="F117" s="174">
        <v>2.6</v>
      </c>
      <c r="G117" s="108"/>
      <c r="H117" s="108"/>
      <c r="I117" s="108"/>
      <c r="J117" s="108"/>
      <c r="K117" s="109"/>
      <c r="L117" s="109"/>
      <c r="M117" s="109"/>
      <c r="N117" s="109"/>
      <c r="O117" s="109"/>
      <c r="P117" s="109"/>
      <c r="Q117" s="175"/>
    </row>
    <row r="118" spans="1:17" s="150" customFormat="1" ht="15.75">
      <c r="A118" s="170" t="s">
        <v>169</v>
      </c>
      <c r="B118" s="170" t="s">
        <v>230</v>
      </c>
      <c r="C118" s="171" t="s">
        <v>374</v>
      </c>
      <c r="D118" s="171" t="s">
        <v>399</v>
      </c>
      <c r="E118" s="173" t="s">
        <v>79</v>
      </c>
      <c r="F118" s="174">
        <v>0.7</v>
      </c>
      <c r="G118" s="108"/>
      <c r="H118" s="108"/>
      <c r="I118" s="108"/>
      <c r="J118" s="108"/>
      <c r="K118" s="109"/>
      <c r="L118" s="109"/>
      <c r="M118" s="109"/>
      <c r="N118" s="109"/>
      <c r="O118" s="109"/>
      <c r="P118" s="109"/>
      <c r="Q118" s="175"/>
    </row>
    <row r="119" spans="1:17" s="150" customFormat="1" ht="15.75">
      <c r="A119" s="151" t="s">
        <v>170</v>
      </c>
      <c r="B119" s="178" t="s">
        <v>270</v>
      </c>
      <c r="C119" s="153" t="s">
        <v>105</v>
      </c>
      <c r="D119" s="153" t="s">
        <v>399</v>
      </c>
      <c r="E119" s="154" t="s">
        <v>67</v>
      </c>
      <c r="F119" s="155">
        <v>50</v>
      </c>
      <c r="G119" s="106"/>
      <c r="H119" s="106"/>
      <c r="I119" s="106"/>
      <c r="J119" s="106"/>
      <c r="K119" s="107"/>
      <c r="L119" s="107"/>
      <c r="M119" s="107"/>
      <c r="N119" s="107"/>
      <c r="O119" s="107"/>
      <c r="P119" s="107"/>
      <c r="Q119" s="156"/>
    </row>
    <row r="120" spans="1:17" s="150" customFormat="1" ht="15.75">
      <c r="A120" s="264" t="s">
        <v>171</v>
      </c>
      <c r="B120" s="265" t="s">
        <v>273</v>
      </c>
      <c r="C120" s="266" t="s">
        <v>106</v>
      </c>
      <c r="D120" s="266" t="s">
        <v>399</v>
      </c>
      <c r="E120" s="267" t="s">
        <v>79</v>
      </c>
      <c r="F120" s="268">
        <v>8</v>
      </c>
      <c r="G120" s="243"/>
      <c r="H120" s="243"/>
      <c r="I120" s="243"/>
      <c r="J120" s="243"/>
      <c r="K120" s="244"/>
      <c r="L120" s="244"/>
      <c r="M120" s="244"/>
      <c r="N120" s="244"/>
      <c r="O120" s="244"/>
      <c r="P120" s="244"/>
      <c r="Q120" s="245"/>
    </row>
    <row r="121" spans="1:17" s="150" customFormat="1" ht="15.75">
      <c r="A121" s="151" t="s">
        <v>172</v>
      </c>
      <c r="B121" s="151" t="s">
        <v>277</v>
      </c>
      <c r="C121" s="153" t="s">
        <v>107</v>
      </c>
      <c r="D121" s="153" t="s">
        <v>399</v>
      </c>
      <c r="E121" s="154" t="s">
        <v>18</v>
      </c>
      <c r="F121" s="155">
        <v>345</v>
      </c>
      <c r="G121" s="106"/>
      <c r="H121" s="106"/>
      <c r="I121" s="106"/>
      <c r="J121" s="106"/>
      <c r="K121" s="107"/>
      <c r="L121" s="107"/>
      <c r="M121" s="107"/>
      <c r="N121" s="107"/>
      <c r="O121" s="107"/>
      <c r="P121" s="107"/>
      <c r="Q121" s="156"/>
    </row>
    <row r="122" spans="1:17" s="150" customFormat="1" ht="15.75">
      <c r="A122" s="151" t="s">
        <v>173</v>
      </c>
      <c r="B122" s="151" t="s">
        <v>267</v>
      </c>
      <c r="C122" s="153" t="s">
        <v>108</v>
      </c>
      <c r="D122" s="153" t="s">
        <v>399</v>
      </c>
      <c r="E122" s="154" t="s">
        <v>79</v>
      </c>
      <c r="F122" s="155">
        <v>5.8</v>
      </c>
      <c r="G122" s="106"/>
      <c r="H122" s="106"/>
      <c r="I122" s="106"/>
      <c r="J122" s="106"/>
      <c r="K122" s="107"/>
      <c r="L122" s="107"/>
      <c r="M122" s="107"/>
      <c r="N122" s="107"/>
      <c r="O122" s="107"/>
      <c r="P122" s="107"/>
      <c r="Q122" s="156"/>
    </row>
    <row r="123" spans="1:17" s="150" customFormat="1" ht="15.75">
      <c r="A123" s="151" t="s">
        <v>174</v>
      </c>
      <c r="B123" s="179" t="s">
        <v>269</v>
      </c>
      <c r="C123" s="153" t="s">
        <v>109</v>
      </c>
      <c r="D123" s="153" t="s">
        <v>399</v>
      </c>
      <c r="E123" s="154" t="s">
        <v>79</v>
      </c>
      <c r="F123" s="155">
        <v>0.3</v>
      </c>
      <c r="G123" s="106"/>
      <c r="H123" s="106"/>
      <c r="I123" s="106"/>
      <c r="J123" s="106"/>
      <c r="K123" s="107"/>
      <c r="L123" s="107"/>
      <c r="M123" s="107"/>
      <c r="N123" s="107"/>
      <c r="O123" s="107"/>
      <c r="P123" s="107"/>
      <c r="Q123" s="156"/>
    </row>
    <row r="124" spans="1:17" s="150" customFormat="1" ht="15.75">
      <c r="A124" s="151" t="s">
        <v>175</v>
      </c>
      <c r="B124" s="179" t="s">
        <v>269</v>
      </c>
      <c r="C124" s="153" t="s">
        <v>110</v>
      </c>
      <c r="D124" s="153" t="s">
        <v>399</v>
      </c>
      <c r="E124" s="154" t="s">
        <v>47</v>
      </c>
      <c r="F124" s="155">
        <v>39</v>
      </c>
      <c r="G124" s="106"/>
      <c r="H124" s="106"/>
      <c r="I124" s="106"/>
      <c r="J124" s="106"/>
      <c r="K124" s="107"/>
      <c r="L124" s="107"/>
      <c r="M124" s="107"/>
      <c r="N124" s="107"/>
      <c r="O124" s="107"/>
      <c r="P124" s="107"/>
      <c r="Q124" s="156"/>
    </row>
    <row r="125" spans="1:17" s="150" customFormat="1" ht="15.75">
      <c r="A125" s="151" t="s">
        <v>415</v>
      </c>
      <c r="B125" s="178" t="s">
        <v>266</v>
      </c>
      <c r="C125" s="153" t="s">
        <v>382</v>
      </c>
      <c r="D125" s="153" t="s">
        <v>399</v>
      </c>
      <c r="E125" s="154" t="s">
        <v>18</v>
      </c>
      <c r="F125" s="155">
        <v>200</v>
      </c>
      <c r="G125" s="106"/>
      <c r="H125" s="106"/>
      <c r="I125" s="106"/>
      <c r="J125" s="106"/>
      <c r="K125" s="107"/>
      <c r="L125" s="107"/>
      <c r="M125" s="107"/>
      <c r="N125" s="107"/>
      <c r="O125" s="107"/>
      <c r="P125" s="107"/>
      <c r="Q125" s="156"/>
    </row>
    <row r="126" spans="1:17" s="150" customFormat="1" ht="15.75">
      <c r="A126" s="151" t="s">
        <v>416</v>
      </c>
      <c r="B126" s="178" t="s">
        <v>275</v>
      </c>
      <c r="C126" s="153" t="s">
        <v>384</v>
      </c>
      <c r="D126" s="153" t="s">
        <v>399</v>
      </c>
      <c r="E126" s="154" t="s">
        <v>67</v>
      </c>
      <c r="F126" s="155">
        <v>4</v>
      </c>
      <c r="G126" s="106"/>
      <c r="H126" s="106"/>
      <c r="I126" s="106"/>
      <c r="J126" s="106"/>
      <c r="K126" s="107"/>
      <c r="L126" s="107"/>
      <c r="M126" s="107"/>
      <c r="N126" s="107"/>
      <c r="O126" s="107"/>
      <c r="P126" s="107"/>
      <c r="Q126" s="156"/>
    </row>
    <row r="127" spans="1:17" s="150" customFormat="1" ht="15.75">
      <c r="A127" s="151" t="s">
        <v>417</v>
      </c>
      <c r="B127" s="178" t="s">
        <v>275</v>
      </c>
      <c r="C127" s="153" t="s">
        <v>386</v>
      </c>
      <c r="D127" s="153" t="s">
        <v>399</v>
      </c>
      <c r="E127" s="154" t="s">
        <v>79</v>
      </c>
      <c r="F127" s="155">
        <v>0.2</v>
      </c>
      <c r="G127" s="106"/>
      <c r="H127" s="106"/>
      <c r="I127" s="106"/>
      <c r="J127" s="106"/>
      <c r="K127" s="107"/>
      <c r="L127" s="107"/>
      <c r="M127" s="107"/>
      <c r="N127" s="107"/>
      <c r="O127" s="107"/>
      <c r="P127" s="107"/>
      <c r="Q127" s="156"/>
    </row>
    <row r="128" spans="1:17" s="150" customFormat="1" ht="15.75">
      <c r="A128" s="151" t="s">
        <v>418</v>
      </c>
      <c r="B128" s="178" t="s">
        <v>275</v>
      </c>
      <c r="C128" s="153" t="s">
        <v>388</v>
      </c>
      <c r="D128" s="153" t="s">
        <v>399</v>
      </c>
      <c r="E128" s="154" t="s">
        <v>7</v>
      </c>
      <c r="F128" s="155">
        <v>6</v>
      </c>
      <c r="G128" s="106"/>
      <c r="H128" s="106"/>
      <c r="I128" s="106"/>
      <c r="J128" s="106"/>
      <c r="K128" s="107"/>
      <c r="L128" s="107"/>
      <c r="M128" s="107"/>
      <c r="N128" s="107"/>
      <c r="O128" s="107"/>
      <c r="P128" s="107"/>
      <c r="Q128" s="156"/>
    </row>
    <row r="129" spans="1:17" s="150" customFormat="1" ht="15.75">
      <c r="A129" s="151" t="s">
        <v>419</v>
      </c>
      <c r="B129" s="178" t="s">
        <v>275</v>
      </c>
      <c r="C129" s="153" t="s">
        <v>390</v>
      </c>
      <c r="D129" s="153" t="s">
        <v>399</v>
      </c>
      <c r="E129" s="154" t="s">
        <v>79</v>
      </c>
      <c r="F129" s="155">
        <v>0.15</v>
      </c>
      <c r="G129" s="106"/>
      <c r="H129" s="106"/>
      <c r="I129" s="106"/>
      <c r="J129" s="106"/>
      <c r="K129" s="107"/>
      <c r="L129" s="107"/>
      <c r="M129" s="107"/>
      <c r="N129" s="107"/>
      <c r="O129" s="107"/>
      <c r="P129" s="107"/>
      <c r="Q129" s="156"/>
    </row>
    <row r="130" spans="1:17" s="150" customFormat="1" ht="15.75">
      <c r="A130" s="181" t="s">
        <v>420</v>
      </c>
      <c r="B130" s="144"/>
      <c r="C130" s="176" t="s">
        <v>117</v>
      </c>
      <c r="D130" s="176"/>
      <c r="E130" s="146"/>
      <c r="F130" s="159"/>
      <c r="G130" s="148"/>
      <c r="H130" s="148"/>
      <c r="I130" s="148"/>
      <c r="J130" s="148"/>
      <c r="K130" s="148"/>
      <c r="L130" s="148"/>
      <c r="M130" s="148"/>
      <c r="N130" s="148"/>
      <c r="O130" s="148"/>
      <c r="P130" s="148"/>
      <c r="Q130" s="149"/>
    </row>
    <row r="131" spans="1:17" s="150" customFormat="1" ht="15.75">
      <c r="A131" s="179" t="s">
        <v>176</v>
      </c>
      <c r="B131" s="182" t="s">
        <v>261</v>
      </c>
      <c r="C131" s="153" t="s">
        <v>119</v>
      </c>
      <c r="D131" s="153" t="s">
        <v>316</v>
      </c>
      <c r="E131" s="154" t="s">
        <v>67</v>
      </c>
      <c r="F131" s="155">
        <v>25</v>
      </c>
      <c r="G131" s="106"/>
      <c r="H131" s="106"/>
      <c r="I131" s="106"/>
      <c r="J131" s="106"/>
      <c r="K131" s="107"/>
      <c r="L131" s="107"/>
      <c r="M131" s="107"/>
      <c r="N131" s="107"/>
      <c r="O131" s="107"/>
      <c r="P131" s="107"/>
      <c r="Q131" s="156"/>
    </row>
    <row r="132" spans="1:17" s="150" customFormat="1" ht="15.75">
      <c r="A132" s="179" t="s">
        <v>177</v>
      </c>
      <c r="B132" s="179" t="s">
        <v>262</v>
      </c>
      <c r="C132" s="153" t="s">
        <v>421</v>
      </c>
      <c r="D132" s="153" t="s">
        <v>316</v>
      </c>
      <c r="E132" s="154" t="s">
        <v>67</v>
      </c>
      <c r="F132" s="155">
        <v>25</v>
      </c>
      <c r="G132" s="106"/>
      <c r="H132" s="106"/>
      <c r="I132" s="106"/>
      <c r="J132" s="106"/>
      <c r="K132" s="107"/>
      <c r="L132" s="107"/>
      <c r="M132" s="107"/>
      <c r="N132" s="107"/>
      <c r="O132" s="107"/>
      <c r="P132" s="107"/>
      <c r="Q132" s="156"/>
    </row>
    <row r="133" spans="1:17" s="150" customFormat="1" ht="15.75">
      <c r="A133" s="179" t="s">
        <v>178</v>
      </c>
      <c r="B133" s="179" t="s">
        <v>263</v>
      </c>
      <c r="C133" s="153" t="s">
        <v>422</v>
      </c>
      <c r="D133" s="153" t="s">
        <v>316</v>
      </c>
      <c r="E133" s="154" t="s">
        <v>79</v>
      </c>
      <c r="F133" s="155">
        <v>0.03</v>
      </c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83"/>
    </row>
    <row r="134" spans="1:17" s="150" customFormat="1" ht="15.75">
      <c r="A134" s="179" t="s">
        <v>423</v>
      </c>
      <c r="B134" s="179" t="s">
        <v>263</v>
      </c>
      <c r="C134" s="153" t="s">
        <v>424</v>
      </c>
      <c r="D134" s="153" t="s">
        <v>316</v>
      </c>
      <c r="E134" s="154" t="s">
        <v>7</v>
      </c>
      <c r="F134" s="155">
        <v>12</v>
      </c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83"/>
    </row>
    <row r="135" spans="1:17" s="150" customFormat="1" ht="15.75">
      <c r="A135" s="181" t="s">
        <v>425</v>
      </c>
      <c r="B135" s="144"/>
      <c r="C135" s="176" t="s">
        <v>426</v>
      </c>
      <c r="D135" s="176"/>
      <c r="E135" s="146"/>
      <c r="F135" s="159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9"/>
    </row>
    <row r="136" spans="1:17" s="150" customFormat="1" ht="25.5">
      <c r="A136" s="179" t="s">
        <v>179</v>
      </c>
      <c r="B136" s="178" t="s">
        <v>266</v>
      </c>
      <c r="C136" s="153" t="s">
        <v>427</v>
      </c>
      <c r="D136" s="153" t="s">
        <v>321</v>
      </c>
      <c r="E136" s="154" t="s">
        <v>18</v>
      </c>
      <c r="F136" s="155">
        <v>1645</v>
      </c>
      <c r="G136" s="106"/>
      <c r="H136" s="106"/>
      <c r="I136" s="106"/>
      <c r="J136" s="106"/>
      <c r="K136" s="107"/>
      <c r="L136" s="107"/>
      <c r="M136" s="107"/>
      <c r="N136" s="107"/>
      <c r="O136" s="107"/>
      <c r="P136" s="107"/>
      <c r="Q136" s="156"/>
    </row>
    <row r="137" spans="1:17" s="150" customFormat="1" ht="15.75">
      <c r="A137" s="184" t="s">
        <v>233</v>
      </c>
      <c r="B137" s="185" t="s">
        <v>230</v>
      </c>
      <c r="C137" s="171" t="s">
        <v>428</v>
      </c>
      <c r="D137" s="171" t="s">
        <v>321</v>
      </c>
      <c r="E137" s="173" t="s">
        <v>79</v>
      </c>
      <c r="F137" s="174">
        <v>2</v>
      </c>
      <c r="G137" s="108"/>
      <c r="H137" s="108"/>
      <c r="I137" s="108"/>
      <c r="J137" s="108"/>
      <c r="K137" s="109"/>
      <c r="L137" s="109"/>
      <c r="M137" s="109"/>
      <c r="N137" s="109"/>
      <c r="O137" s="109"/>
      <c r="P137" s="109"/>
      <c r="Q137" s="175"/>
    </row>
    <row r="138" spans="1:17" s="150" customFormat="1" ht="15.75">
      <c r="A138" s="179" t="s">
        <v>234</v>
      </c>
      <c r="B138" s="179" t="s">
        <v>267</v>
      </c>
      <c r="C138" s="153" t="s">
        <v>114</v>
      </c>
      <c r="D138" s="153" t="s">
        <v>321</v>
      </c>
      <c r="E138" s="154" t="s">
        <v>79</v>
      </c>
      <c r="F138" s="155">
        <v>2</v>
      </c>
      <c r="G138" s="106"/>
      <c r="H138" s="106"/>
      <c r="I138" s="106"/>
      <c r="J138" s="106"/>
      <c r="K138" s="107"/>
      <c r="L138" s="107"/>
      <c r="M138" s="107"/>
      <c r="N138" s="107"/>
      <c r="O138" s="107"/>
      <c r="P138" s="107"/>
      <c r="Q138" s="156"/>
    </row>
    <row r="139" spans="1:17" s="150" customFormat="1" ht="15.75">
      <c r="A139" s="181" t="s">
        <v>429</v>
      </c>
      <c r="B139" s="144"/>
      <c r="C139" s="176" t="s">
        <v>430</v>
      </c>
      <c r="D139" s="176"/>
      <c r="E139" s="146"/>
      <c r="F139" s="159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9"/>
    </row>
    <row r="140" spans="1:17" s="150" customFormat="1" ht="25.5">
      <c r="A140" s="179" t="s">
        <v>180</v>
      </c>
      <c r="B140" s="178" t="s">
        <v>266</v>
      </c>
      <c r="C140" s="153" t="s">
        <v>427</v>
      </c>
      <c r="D140" s="153" t="s">
        <v>321</v>
      </c>
      <c r="E140" s="154" t="s">
        <v>18</v>
      </c>
      <c r="F140" s="155">
        <v>2092</v>
      </c>
      <c r="G140" s="106"/>
      <c r="H140" s="106"/>
      <c r="I140" s="106"/>
      <c r="J140" s="106"/>
      <c r="K140" s="107"/>
      <c r="L140" s="107"/>
      <c r="M140" s="107"/>
      <c r="N140" s="107"/>
      <c r="O140" s="107"/>
      <c r="P140" s="107"/>
      <c r="Q140" s="156"/>
    </row>
    <row r="141" spans="1:17" s="150" customFormat="1" ht="15.75">
      <c r="A141" s="184" t="s">
        <v>431</v>
      </c>
      <c r="B141" s="185" t="s">
        <v>230</v>
      </c>
      <c r="C141" s="171" t="s">
        <v>428</v>
      </c>
      <c r="D141" s="171" t="s">
        <v>321</v>
      </c>
      <c r="E141" s="173" t="s">
        <v>79</v>
      </c>
      <c r="F141" s="174">
        <v>2.6</v>
      </c>
      <c r="G141" s="108"/>
      <c r="H141" s="108"/>
      <c r="I141" s="108"/>
      <c r="J141" s="108"/>
      <c r="K141" s="109"/>
      <c r="L141" s="109"/>
      <c r="M141" s="109"/>
      <c r="N141" s="109"/>
      <c r="O141" s="109"/>
      <c r="P141" s="109"/>
      <c r="Q141" s="175"/>
    </row>
    <row r="142" spans="1:17" s="150" customFormat="1" ht="15.75">
      <c r="A142" s="179" t="s">
        <v>181</v>
      </c>
      <c r="B142" s="179" t="s">
        <v>267</v>
      </c>
      <c r="C142" s="153" t="s">
        <v>114</v>
      </c>
      <c r="D142" s="153" t="s">
        <v>321</v>
      </c>
      <c r="E142" s="154" t="s">
        <v>79</v>
      </c>
      <c r="F142" s="155">
        <v>2.6</v>
      </c>
      <c r="G142" s="106"/>
      <c r="H142" s="106"/>
      <c r="I142" s="106"/>
      <c r="J142" s="106"/>
      <c r="K142" s="107"/>
      <c r="L142" s="107"/>
      <c r="M142" s="107"/>
      <c r="N142" s="107"/>
      <c r="O142" s="107"/>
      <c r="P142" s="107"/>
      <c r="Q142" s="156"/>
    </row>
    <row r="143" spans="1:17" s="150" customFormat="1" ht="15.75">
      <c r="A143" s="181" t="s">
        <v>432</v>
      </c>
      <c r="B143" s="144"/>
      <c r="C143" s="176" t="s">
        <v>433</v>
      </c>
      <c r="D143" s="176"/>
      <c r="E143" s="146"/>
      <c r="F143" s="159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9"/>
    </row>
    <row r="144" spans="1:17" s="150" customFormat="1" ht="15.75">
      <c r="A144" s="179" t="s">
        <v>182</v>
      </c>
      <c r="B144" s="179" t="s">
        <v>261</v>
      </c>
      <c r="C144" s="153" t="s">
        <v>129</v>
      </c>
      <c r="D144" s="153" t="s">
        <v>434</v>
      </c>
      <c r="E144" s="154" t="s">
        <v>67</v>
      </c>
      <c r="F144" s="155">
        <v>14.5</v>
      </c>
      <c r="G144" s="106"/>
      <c r="H144" s="106"/>
      <c r="I144" s="106"/>
      <c r="J144" s="106"/>
      <c r="K144" s="107"/>
      <c r="L144" s="107"/>
      <c r="M144" s="107"/>
      <c r="N144" s="107"/>
      <c r="O144" s="107"/>
      <c r="P144" s="107"/>
      <c r="Q144" s="156"/>
    </row>
    <row r="145" spans="1:17" s="150" customFormat="1" ht="15.75">
      <c r="A145" s="179" t="s">
        <v>183</v>
      </c>
      <c r="B145" s="179" t="s">
        <v>260</v>
      </c>
      <c r="C145" s="153" t="s">
        <v>130</v>
      </c>
      <c r="D145" s="153" t="s">
        <v>434</v>
      </c>
      <c r="E145" s="154" t="s">
        <v>79</v>
      </c>
      <c r="F145" s="155">
        <f>(F144*5%)*0.05</f>
        <v>0.036250000000000004</v>
      </c>
      <c r="G145" s="106"/>
      <c r="H145" s="106"/>
      <c r="I145" s="106"/>
      <c r="J145" s="106"/>
      <c r="K145" s="107"/>
      <c r="L145" s="107"/>
      <c r="M145" s="107"/>
      <c r="N145" s="107"/>
      <c r="O145" s="107"/>
      <c r="P145" s="107"/>
      <c r="Q145" s="156"/>
    </row>
    <row r="146" spans="1:17" s="150" customFormat="1" ht="15.75">
      <c r="A146" s="181" t="s">
        <v>435</v>
      </c>
      <c r="B146" s="144"/>
      <c r="C146" s="176" t="s">
        <v>436</v>
      </c>
      <c r="D146" s="176"/>
      <c r="E146" s="146"/>
      <c r="F146" s="159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9"/>
    </row>
    <row r="147" spans="1:17" s="150" customFormat="1" ht="15.75">
      <c r="A147" s="179" t="s">
        <v>184</v>
      </c>
      <c r="B147" s="179" t="s">
        <v>261</v>
      </c>
      <c r="C147" s="153" t="s">
        <v>129</v>
      </c>
      <c r="D147" s="153" t="s">
        <v>434</v>
      </c>
      <c r="E147" s="154" t="s">
        <v>67</v>
      </c>
      <c r="F147" s="155">
        <v>12.7</v>
      </c>
      <c r="G147" s="106"/>
      <c r="H147" s="106"/>
      <c r="I147" s="106"/>
      <c r="J147" s="106"/>
      <c r="K147" s="107"/>
      <c r="L147" s="107"/>
      <c r="M147" s="107"/>
      <c r="N147" s="107"/>
      <c r="O147" s="107"/>
      <c r="P147" s="107"/>
      <c r="Q147" s="156"/>
    </row>
    <row r="148" spans="1:17" s="150" customFormat="1" ht="15.75">
      <c r="A148" s="179" t="s">
        <v>185</v>
      </c>
      <c r="B148" s="179" t="s">
        <v>260</v>
      </c>
      <c r="C148" s="153" t="s">
        <v>130</v>
      </c>
      <c r="D148" s="153" t="s">
        <v>434</v>
      </c>
      <c r="E148" s="154" t="s">
        <v>79</v>
      </c>
      <c r="F148" s="155">
        <f>(F147*5%)*0.05</f>
        <v>0.03175</v>
      </c>
      <c r="G148" s="106"/>
      <c r="H148" s="106"/>
      <c r="I148" s="106"/>
      <c r="J148" s="106"/>
      <c r="K148" s="107"/>
      <c r="L148" s="107"/>
      <c r="M148" s="107"/>
      <c r="N148" s="107"/>
      <c r="O148" s="107"/>
      <c r="P148" s="107"/>
      <c r="Q148" s="156"/>
    </row>
    <row r="149" spans="1:17" s="150" customFormat="1" ht="15.75">
      <c r="A149" s="181" t="s">
        <v>437</v>
      </c>
      <c r="B149" s="144"/>
      <c r="C149" s="176" t="s">
        <v>438</v>
      </c>
      <c r="D149" s="176"/>
      <c r="E149" s="146"/>
      <c r="F149" s="159"/>
      <c r="G149" s="148"/>
      <c r="H149" s="148"/>
      <c r="I149" s="148"/>
      <c r="J149" s="148"/>
      <c r="K149" s="148"/>
      <c r="L149" s="148"/>
      <c r="M149" s="148"/>
      <c r="N149" s="148"/>
      <c r="O149" s="148"/>
      <c r="P149" s="148"/>
      <c r="Q149" s="149"/>
    </row>
    <row r="150" spans="1:17" s="150" customFormat="1" ht="15.75">
      <c r="A150" s="179" t="s">
        <v>439</v>
      </c>
      <c r="B150" s="179" t="s">
        <v>261</v>
      </c>
      <c r="C150" s="153" t="s">
        <v>129</v>
      </c>
      <c r="D150" s="153" t="s">
        <v>434</v>
      </c>
      <c r="E150" s="154" t="s">
        <v>67</v>
      </c>
      <c r="F150" s="155">
        <v>14.2</v>
      </c>
      <c r="G150" s="106"/>
      <c r="H150" s="106"/>
      <c r="I150" s="106"/>
      <c r="J150" s="106"/>
      <c r="K150" s="107"/>
      <c r="L150" s="107"/>
      <c r="M150" s="107"/>
      <c r="N150" s="107"/>
      <c r="O150" s="107"/>
      <c r="P150" s="107"/>
      <c r="Q150" s="156"/>
    </row>
    <row r="151" spans="1:17" s="150" customFormat="1" ht="15.75">
      <c r="A151" s="179" t="s">
        <v>440</v>
      </c>
      <c r="B151" s="179" t="s">
        <v>260</v>
      </c>
      <c r="C151" s="153" t="s">
        <v>130</v>
      </c>
      <c r="D151" s="153" t="s">
        <v>434</v>
      </c>
      <c r="E151" s="154" t="s">
        <v>79</v>
      </c>
      <c r="F151" s="155">
        <f>(F150*5%)*0.05</f>
        <v>0.0355</v>
      </c>
      <c r="G151" s="106"/>
      <c r="H151" s="106"/>
      <c r="I151" s="106"/>
      <c r="J151" s="106"/>
      <c r="K151" s="107"/>
      <c r="L151" s="107"/>
      <c r="M151" s="107"/>
      <c r="N151" s="107"/>
      <c r="O151" s="107"/>
      <c r="P151" s="107"/>
      <c r="Q151" s="156"/>
    </row>
    <row r="152" spans="1:17" s="150" customFormat="1" ht="15.75">
      <c r="A152" s="181" t="s">
        <v>441</v>
      </c>
      <c r="B152" s="144"/>
      <c r="C152" s="176" t="s">
        <v>442</v>
      </c>
      <c r="D152" s="176"/>
      <c r="E152" s="146"/>
      <c r="F152" s="159"/>
      <c r="G152" s="148"/>
      <c r="H152" s="148"/>
      <c r="I152" s="148"/>
      <c r="J152" s="148"/>
      <c r="K152" s="148"/>
      <c r="L152" s="148"/>
      <c r="M152" s="148"/>
      <c r="N152" s="148"/>
      <c r="O152" s="148"/>
      <c r="P152" s="148"/>
      <c r="Q152" s="149"/>
    </row>
    <row r="153" spans="1:17" s="150" customFormat="1" ht="15.75">
      <c r="A153" s="179" t="s">
        <v>443</v>
      </c>
      <c r="B153" s="179" t="s">
        <v>261</v>
      </c>
      <c r="C153" s="153" t="s">
        <v>129</v>
      </c>
      <c r="D153" s="153" t="s">
        <v>444</v>
      </c>
      <c r="E153" s="154" t="s">
        <v>67</v>
      </c>
      <c r="F153" s="155">
        <v>29.8</v>
      </c>
      <c r="G153" s="106"/>
      <c r="H153" s="106"/>
      <c r="I153" s="106"/>
      <c r="J153" s="106"/>
      <c r="K153" s="107"/>
      <c r="L153" s="107"/>
      <c r="M153" s="107"/>
      <c r="N153" s="107"/>
      <c r="O153" s="107"/>
      <c r="P153" s="107"/>
      <c r="Q153" s="156"/>
    </row>
    <row r="154" spans="1:20" s="150" customFormat="1" ht="15.75">
      <c r="A154" s="179" t="s">
        <v>445</v>
      </c>
      <c r="B154" s="179" t="s">
        <v>260</v>
      </c>
      <c r="C154" s="153" t="s">
        <v>130</v>
      </c>
      <c r="D154" s="153" t="s">
        <v>444</v>
      </c>
      <c r="E154" s="154" t="s">
        <v>79</v>
      </c>
      <c r="F154" s="155">
        <f>(F153*5%)*0.05</f>
        <v>0.07450000000000001</v>
      </c>
      <c r="G154" s="106"/>
      <c r="H154" s="106"/>
      <c r="I154" s="106"/>
      <c r="J154" s="106"/>
      <c r="K154" s="107"/>
      <c r="L154" s="107"/>
      <c r="M154" s="107"/>
      <c r="N154" s="107"/>
      <c r="O154" s="107"/>
      <c r="P154" s="107"/>
      <c r="Q154" s="156"/>
      <c r="R154" s="186"/>
      <c r="S154" s="186"/>
      <c r="T154" s="186"/>
    </row>
    <row r="155" spans="1:20" s="150" customFormat="1" ht="15.75">
      <c r="A155" s="495" t="s">
        <v>8</v>
      </c>
      <c r="B155" s="496"/>
      <c r="C155" s="497"/>
      <c r="D155" s="187"/>
      <c r="E155" s="188"/>
      <c r="F155" s="188"/>
      <c r="G155" s="188" t="s">
        <v>9</v>
      </c>
      <c r="H155" s="188" t="s">
        <v>9</v>
      </c>
      <c r="I155" s="188" t="s">
        <v>9</v>
      </c>
      <c r="J155" s="188" t="s">
        <v>9</v>
      </c>
      <c r="K155" s="188" t="s">
        <v>9</v>
      </c>
      <c r="L155" s="189" t="s">
        <v>9</v>
      </c>
      <c r="M155" s="190">
        <f>SUM(M15:M154)</f>
        <v>0</v>
      </c>
      <c r="N155" s="190">
        <f>SUM(N15:N154)</f>
        <v>0</v>
      </c>
      <c r="O155" s="190">
        <f>SUM(O15:O154)</f>
        <v>0</v>
      </c>
      <c r="P155" s="190">
        <f>SUM(P15:P154)</f>
        <v>0</v>
      </c>
      <c r="Q155" s="258">
        <f>SUM(Q15:Q154)</f>
        <v>0</v>
      </c>
      <c r="R155" s="186"/>
      <c r="S155" s="186"/>
      <c r="T155" s="186"/>
    </row>
    <row r="156" spans="1:20" s="150" customFormat="1" ht="15.75">
      <c r="A156" s="515" t="s">
        <v>526</v>
      </c>
      <c r="B156" s="516"/>
      <c r="C156" s="516"/>
      <c r="D156" s="516"/>
      <c r="E156" s="516"/>
      <c r="F156" s="516"/>
      <c r="G156" s="516"/>
      <c r="H156" s="516"/>
      <c r="I156" s="516"/>
      <c r="J156" s="516"/>
      <c r="K156" s="516"/>
      <c r="L156" s="516"/>
      <c r="M156" s="516"/>
      <c r="N156" s="516"/>
      <c r="O156" s="516"/>
      <c r="P156" s="517"/>
      <c r="Q156" s="258"/>
      <c r="R156" s="186"/>
      <c r="S156" s="186"/>
      <c r="T156" s="186"/>
    </row>
    <row r="157" spans="1:20" s="150" customFormat="1" ht="15.75">
      <c r="A157" s="518" t="s">
        <v>525</v>
      </c>
      <c r="B157" s="519"/>
      <c r="C157" s="519"/>
      <c r="D157" s="519"/>
      <c r="E157" s="519"/>
      <c r="F157" s="519"/>
      <c r="G157" s="519"/>
      <c r="H157" s="519"/>
      <c r="I157" s="519"/>
      <c r="J157" s="519"/>
      <c r="K157" s="519"/>
      <c r="L157" s="519"/>
      <c r="M157" s="519"/>
      <c r="N157" s="519"/>
      <c r="O157" s="519"/>
      <c r="P157" s="520"/>
      <c r="Q157" s="258">
        <f>Q155+Q156</f>
        <v>0</v>
      </c>
      <c r="R157" s="186"/>
      <c r="S157" s="186"/>
      <c r="T157" s="186"/>
    </row>
    <row r="158" spans="1:20" s="150" customFormat="1" ht="15.75">
      <c r="A158" s="495" t="s">
        <v>496</v>
      </c>
      <c r="B158" s="496"/>
      <c r="C158" s="496"/>
      <c r="D158" s="496"/>
      <c r="E158" s="496"/>
      <c r="F158" s="496"/>
      <c r="G158" s="496"/>
      <c r="H158" s="496"/>
      <c r="I158" s="496"/>
      <c r="J158" s="496"/>
      <c r="K158" s="496"/>
      <c r="L158" s="496"/>
      <c r="M158" s="496"/>
      <c r="N158" s="496"/>
      <c r="O158" s="496"/>
      <c r="P158" s="497"/>
      <c r="Q158" s="258">
        <f>Q45+Q46+Q51+Q52+Q53+Q54+Q56+Q67+Q68+Q69+Q70+Q72+Q83+Q84+Q85+Q86+Q88+Q99+Q100+Q101+Q102+Q104+Q115+Q116+Q117+Q118+Q120+Q137+Q141</f>
        <v>0</v>
      </c>
      <c r="R158" s="193"/>
      <c r="S158" s="194"/>
      <c r="T158" s="186"/>
    </row>
    <row r="159" spans="1:20" s="150" customFormat="1" ht="15.75">
      <c r="A159" s="128"/>
      <c r="B159" s="128"/>
      <c r="C159" s="129"/>
      <c r="D159" s="129"/>
      <c r="E159" s="129"/>
      <c r="F159" s="129"/>
      <c r="G159" s="129"/>
      <c r="H159" s="129"/>
      <c r="I159" s="129"/>
      <c r="J159" s="191"/>
      <c r="K159" s="191"/>
      <c r="L159" s="129"/>
      <c r="M159" s="129"/>
      <c r="N159" s="129"/>
      <c r="O159" s="129"/>
      <c r="P159" s="129"/>
      <c r="Q159" s="192"/>
      <c r="R159" s="195"/>
      <c r="S159" s="196"/>
      <c r="T159" s="186"/>
    </row>
    <row r="162" spans="1:8" ht="15.75">
      <c r="A162" s="493" t="s">
        <v>555</v>
      </c>
      <c r="B162" s="493"/>
      <c r="C162" s="493"/>
      <c r="D162" s="493"/>
      <c r="E162" s="493"/>
      <c r="F162" s="493"/>
      <c r="G162" s="493"/>
      <c r="H162" s="493"/>
    </row>
    <row r="163" spans="1:8" ht="15.75">
      <c r="A163" s="494" t="s">
        <v>556</v>
      </c>
      <c r="B163" s="494"/>
      <c r="C163" s="494"/>
      <c r="D163" s="494"/>
      <c r="E163" s="494"/>
      <c r="F163" s="494"/>
      <c r="G163" s="494"/>
      <c r="H163" s="494"/>
    </row>
    <row r="164" spans="1:8" ht="15.75">
      <c r="A164" s="449"/>
      <c r="B164" s="449"/>
      <c r="C164" s="449"/>
      <c r="D164" s="449"/>
      <c r="E164" s="449"/>
      <c r="F164" s="449"/>
      <c r="G164" s="449"/>
      <c r="H164" s="449"/>
    </row>
    <row r="165" spans="1:8" ht="15.75">
      <c r="A165" s="493" t="s">
        <v>557</v>
      </c>
      <c r="B165" s="493"/>
      <c r="C165" s="493"/>
      <c r="D165" s="493"/>
      <c r="E165" s="493"/>
      <c r="F165" s="493"/>
      <c r="G165" s="493"/>
      <c r="H165" s="493"/>
    </row>
    <row r="166" spans="1:8" ht="15.75">
      <c r="A166" s="494" t="s">
        <v>556</v>
      </c>
      <c r="B166" s="494"/>
      <c r="C166" s="494"/>
      <c r="D166" s="494"/>
      <c r="E166" s="494"/>
      <c r="F166" s="494"/>
      <c r="G166" s="494"/>
      <c r="H166" s="494"/>
    </row>
    <row r="167" spans="1:8" ht="15.75">
      <c r="A167" s="449"/>
      <c r="B167" s="449"/>
      <c r="C167" s="449"/>
      <c r="D167" s="449"/>
      <c r="E167" s="449"/>
      <c r="F167" s="449"/>
      <c r="G167" s="449"/>
      <c r="H167" s="449"/>
    </row>
    <row r="168" spans="1:8" ht="15.75">
      <c r="A168" s="450" t="s">
        <v>558</v>
      </c>
      <c r="B168" s="450"/>
      <c r="C168" s="450"/>
      <c r="D168" s="451"/>
      <c r="E168" s="451"/>
      <c r="F168" s="451"/>
      <c r="G168" s="451"/>
      <c r="H168" s="451"/>
    </row>
  </sheetData>
  <sheetProtection/>
  <mergeCells count="24">
    <mergeCell ref="A12:C12"/>
    <mergeCell ref="A155:C155"/>
    <mergeCell ref="A156:P156"/>
    <mergeCell ref="A157:P157"/>
    <mergeCell ref="G13:K13"/>
    <mergeCell ref="F13:F14"/>
    <mergeCell ref="Q13:Q14"/>
    <mergeCell ref="A13:A14"/>
    <mergeCell ref="B13:B14"/>
    <mergeCell ref="C13:C14"/>
    <mergeCell ref="D13:D14"/>
    <mergeCell ref="J1:K1"/>
    <mergeCell ref="P1:Q1"/>
    <mergeCell ref="A5:Q5"/>
    <mergeCell ref="A6:Q6"/>
    <mergeCell ref="A9:Q9"/>
    <mergeCell ref="A162:H162"/>
    <mergeCell ref="A163:H163"/>
    <mergeCell ref="A165:H165"/>
    <mergeCell ref="A166:H166"/>
    <mergeCell ref="A158:P158"/>
    <mergeCell ref="E13:E14"/>
    <mergeCell ref="L13:L14"/>
    <mergeCell ref="M13:P13"/>
  </mergeCells>
  <printOptions/>
  <pageMargins left="0.5905511811023623" right="0.5118110236220472" top="0.5118110236220472" bottom="0.5118110236220472" header="0.31496062992125984" footer="0.31496062992125984"/>
  <pageSetup firstPageNumber="4" useFirstPageNumber="1" fitToHeight="0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Q63"/>
  <sheetViews>
    <sheetView zoomScaleSheetLayoutView="70" workbookViewId="0" topLeftCell="A1">
      <selection activeCell="A5" sqref="A5:Q5"/>
    </sheetView>
  </sheetViews>
  <sheetFormatPr defaultColWidth="9.140625" defaultRowHeight="15"/>
  <cols>
    <col min="1" max="1" width="5.28125" style="48" customWidth="1"/>
    <col min="2" max="2" width="5.140625" style="48" customWidth="1"/>
    <col min="3" max="3" width="54.00390625" style="2" customWidth="1"/>
    <col min="4" max="4" width="7.8515625" style="6" customWidth="1"/>
    <col min="5" max="5" width="9.00390625" style="216" customWidth="1"/>
    <col min="6" max="6" width="8.8515625" style="6" customWidth="1"/>
    <col min="7" max="7" width="7.28125" style="2" customWidth="1"/>
    <col min="8" max="8" width="8.57421875" style="2" customWidth="1"/>
    <col min="9" max="10" width="8.421875" style="2" customWidth="1"/>
    <col min="11" max="11" width="9.421875" style="2" customWidth="1"/>
    <col min="12" max="12" width="9.140625" style="2" customWidth="1"/>
    <col min="13" max="13" width="10.00390625" style="2" customWidth="1"/>
    <col min="14" max="14" width="8.7109375" style="2" customWidth="1"/>
    <col min="15" max="15" width="9.7109375" style="2" customWidth="1"/>
    <col min="16" max="16" width="10.57421875" style="2" customWidth="1"/>
    <col min="17" max="17" width="12.8515625" style="215" customWidth="1"/>
    <col min="18" max="16384" width="9.140625" style="2" customWidth="1"/>
  </cols>
  <sheetData>
    <row r="1" spans="4:17" ht="15.75">
      <c r="D1" s="2"/>
      <c r="E1" s="198"/>
      <c r="F1" s="2"/>
      <c r="J1" s="539"/>
      <c r="K1" s="539"/>
      <c r="P1" s="509" t="s">
        <v>550</v>
      </c>
      <c r="Q1" s="509"/>
    </row>
    <row r="2" spans="4:17" ht="15.75">
      <c r="D2" s="2"/>
      <c r="E2" s="198"/>
      <c r="F2" s="2"/>
      <c r="J2" s="121"/>
      <c r="K2" s="121"/>
      <c r="P2" s="120"/>
      <c r="Q2" s="199"/>
    </row>
    <row r="3" spans="4:17" ht="15.75">
      <c r="D3" s="2"/>
      <c r="E3" s="198"/>
      <c r="F3" s="2"/>
      <c r="J3" s="121"/>
      <c r="K3" s="121"/>
      <c r="P3" s="120"/>
      <c r="Q3" s="199"/>
    </row>
    <row r="4" spans="4:17" ht="15.75">
      <c r="D4" s="2"/>
      <c r="E4" s="198"/>
      <c r="F4" s="2"/>
      <c r="J4" s="121"/>
      <c r="K4" s="121"/>
      <c r="P4" s="120"/>
      <c r="Q4" s="200"/>
    </row>
    <row r="5" spans="1:17" ht="18.75">
      <c r="A5" s="540" t="s">
        <v>19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  <c r="Q5" s="540"/>
    </row>
    <row r="6" spans="1:17" ht="15.75">
      <c r="A6" s="541" t="s">
        <v>187</v>
      </c>
      <c r="B6" s="541"/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</row>
    <row r="7" spans="1:17" ht="15.75">
      <c r="A7" s="296"/>
      <c r="B7" s="296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</row>
    <row r="8" spans="1:17" ht="15.75">
      <c r="A8" s="302" t="s">
        <v>512</v>
      </c>
      <c r="B8" s="133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135"/>
    </row>
    <row r="9" spans="1:17" ht="15.75">
      <c r="A9" s="513" t="s">
        <v>331</v>
      </c>
      <c r="B9" s="513"/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3"/>
      <c r="O9" s="513"/>
      <c r="P9" s="513"/>
      <c r="Q9" s="513"/>
    </row>
    <row r="10" spans="1:17" ht="15.75">
      <c r="A10" s="302" t="s">
        <v>534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</row>
    <row r="11" spans="1:17" ht="15.75">
      <c r="A11" s="447" t="s">
        <v>552</v>
      </c>
      <c r="B11" s="303"/>
      <c r="C11" s="446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</row>
    <row r="12" spans="1:17" ht="15.75">
      <c r="A12" s="125" t="s">
        <v>514</v>
      </c>
      <c r="B12" s="49"/>
      <c r="C12" s="292"/>
      <c r="D12" s="292"/>
      <c r="E12" s="201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02"/>
    </row>
    <row r="13" spans="1:17" ht="15.75" customHeight="1">
      <c r="A13" s="523" t="s">
        <v>1</v>
      </c>
      <c r="B13" s="524" t="s">
        <v>333</v>
      </c>
      <c r="C13" s="526" t="s">
        <v>2</v>
      </c>
      <c r="D13" s="524" t="s">
        <v>310</v>
      </c>
      <c r="E13" s="527" t="s">
        <v>259</v>
      </c>
      <c r="F13" s="543" t="s">
        <v>0</v>
      </c>
      <c r="G13" s="545" t="s">
        <v>5</v>
      </c>
      <c r="H13" s="545"/>
      <c r="I13" s="545"/>
      <c r="J13" s="545"/>
      <c r="K13" s="545"/>
      <c r="L13" s="546" t="s">
        <v>14</v>
      </c>
      <c r="M13" s="530" t="s">
        <v>6</v>
      </c>
      <c r="N13" s="531"/>
      <c r="O13" s="531"/>
      <c r="P13" s="532"/>
      <c r="Q13" s="522" t="s">
        <v>17</v>
      </c>
    </row>
    <row r="14" spans="1:17" ht="51">
      <c r="A14" s="523"/>
      <c r="B14" s="525"/>
      <c r="C14" s="526"/>
      <c r="D14" s="525"/>
      <c r="E14" s="528"/>
      <c r="F14" s="544"/>
      <c r="G14" s="234" t="s">
        <v>3</v>
      </c>
      <c r="H14" s="234" t="s">
        <v>10</v>
      </c>
      <c r="I14" s="234" t="s">
        <v>11</v>
      </c>
      <c r="J14" s="234" t="s">
        <v>12</v>
      </c>
      <c r="K14" s="234" t="s">
        <v>13</v>
      </c>
      <c r="L14" s="546"/>
      <c r="M14" s="235" t="s">
        <v>186</v>
      </c>
      <c r="N14" s="16" t="s">
        <v>15</v>
      </c>
      <c r="O14" s="16" t="s">
        <v>12</v>
      </c>
      <c r="P14" s="16" t="s">
        <v>16</v>
      </c>
      <c r="Q14" s="522"/>
    </row>
    <row r="15" spans="1:17" s="206" customFormat="1" ht="15.75">
      <c r="A15" s="204">
        <v>1</v>
      </c>
      <c r="B15" s="246"/>
      <c r="C15" s="205" t="s">
        <v>188</v>
      </c>
      <c r="D15" s="246"/>
      <c r="E15" s="246"/>
      <c r="F15" s="246"/>
      <c r="G15" s="246"/>
      <c r="H15" s="246"/>
      <c r="I15" s="246"/>
      <c r="J15" s="247"/>
      <c r="K15" s="247"/>
      <c r="L15" s="246"/>
      <c r="M15" s="246"/>
      <c r="N15" s="246"/>
      <c r="O15" s="247"/>
      <c r="P15" s="247"/>
      <c r="Q15" s="248"/>
    </row>
    <row r="16" spans="1:17" s="206" customFormat="1" ht="25.5">
      <c r="A16" s="207" t="s">
        <v>135</v>
      </c>
      <c r="B16" s="208" t="s">
        <v>281</v>
      </c>
      <c r="C16" s="259" t="s">
        <v>189</v>
      </c>
      <c r="D16" s="62" t="s">
        <v>446</v>
      </c>
      <c r="E16" s="56" t="s">
        <v>190</v>
      </c>
      <c r="F16" s="249">
        <v>1</v>
      </c>
      <c r="G16" s="106"/>
      <c r="H16" s="106"/>
      <c r="I16" s="106"/>
      <c r="J16" s="106"/>
      <c r="K16" s="107"/>
      <c r="L16" s="107"/>
      <c r="M16" s="107"/>
      <c r="N16" s="107"/>
      <c r="O16" s="107"/>
      <c r="P16" s="107"/>
      <c r="Q16" s="156"/>
    </row>
    <row r="17" spans="1:17" s="206" customFormat="1" ht="15.75">
      <c r="A17" s="204" t="s">
        <v>340</v>
      </c>
      <c r="B17" s="246"/>
      <c r="C17" s="205" t="s">
        <v>191</v>
      </c>
      <c r="D17" s="246"/>
      <c r="E17" s="246"/>
      <c r="F17" s="250"/>
      <c r="G17" s="246"/>
      <c r="H17" s="246"/>
      <c r="I17" s="246"/>
      <c r="J17" s="247"/>
      <c r="K17" s="247"/>
      <c r="L17" s="246"/>
      <c r="M17" s="246"/>
      <c r="N17" s="246"/>
      <c r="O17" s="247"/>
      <c r="P17" s="247"/>
      <c r="Q17" s="248"/>
    </row>
    <row r="18" spans="1:17" s="206" customFormat="1" ht="25.5">
      <c r="A18" s="209" t="s">
        <v>132</v>
      </c>
      <c r="B18" s="209" t="s">
        <v>347</v>
      </c>
      <c r="C18" s="260" t="s">
        <v>447</v>
      </c>
      <c r="D18" s="116" t="s">
        <v>326</v>
      </c>
      <c r="E18" s="117" t="s">
        <v>197</v>
      </c>
      <c r="F18" s="251">
        <v>10204</v>
      </c>
      <c r="G18" s="118"/>
      <c r="H18" s="118"/>
      <c r="I18" s="118"/>
      <c r="J18" s="118"/>
      <c r="K18" s="119"/>
      <c r="L18" s="119"/>
      <c r="M18" s="119"/>
      <c r="N18" s="119"/>
      <c r="O18" s="119"/>
      <c r="P18" s="119"/>
      <c r="Q18" s="210"/>
    </row>
    <row r="19" spans="1:17" s="206" customFormat="1" ht="15.75">
      <c r="A19" s="207" t="s">
        <v>227</v>
      </c>
      <c r="B19" s="208" t="s">
        <v>347</v>
      </c>
      <c r="C19" s="259" t="s">
        <v>448</v>
      </c>
      <c r="D19" s="62" t="s">
        <v>326</v>
      </c>
      <c r="E19" s="56" t="s">
        <v>197</v>
      </c>
      <c r="F19" s="252">
        <v>10</v>
      </c>
      <c r="G19" s="106"/>
      <c r="H19" s="106"/>
      <c r="I19" s="106"/>
      <c r="J19" s="106"/>
      <c r="K19" s="107"/>
      <c r="L19" s="107"/>
      <c r="M19" s="107"/>
      <c r="N19" s="107"/>
      <c r="O19" s="107"/>
      <c r="P19" s="107"/>
      <c r="Q19" s="156"/>
    </row>
    <row r="20" spans="1:17" s="206" customFormat="1" ht="15.75">
      <c r="A20" s="207" t="s">
        <v>228</v>
      </c>
      <c r="B20" s="208" t="s">
        <v>347</v>
      </c>
      <c r="C20" s="259" t="s">
        <v>193</v>
      </c>
      <c r="D20" s="62" t="s">
        <v>326</v>
      </c>
      <c r="E20" s="58" t="s">
        <v>47</v>
      </c>
      <c r="F20" s="252">
        <v>1</v>
      </c>
      <c r="G20" s="106"/>
      <c r="H20" s="106"/>
      <c r="I20" s="106"/>
      <c r="J20" s="106"/>
      <c r="K20" s="107"/>
      <c r="L20" s="107"/>
      <c r="M20" s="107"/>
      <c r="N20" s="107"/>
      <c r="O20" s="107"/>
      <c r="P20" s="107"/>
      <c r="Q20" s="156"/>
    </row>
    <row r="21" spans="1:17" s="206" customFormat="1" ht="15.75">
      <c r="A21" s="207" t="s">
        <v>229</v>
      </c>
      <c r="B21" s="208" t="s">
        <v>347</v>
      </c>
      <c r="C21" s="259" t="s">
        <v>195</v>
      </c>
      <c r="D21" s="62" t="s">
        <v>326</v>
      </c>
      <c r="E21" s="58" t="s">
        <v>47</v>
      </c>
      <c r="F21" s="252">
        <v>5</v>
      </c>
      <c r="G21" s="106"/>
      <c r="H21" s="106"/>
      <c r="I21" s="106"/>
      <c r="J21" s="106"/>
      <c r="K21" s="107"/>
      <c r="L21" s="107"/>
      <c r="M21" s="107"/>
      <c r="N21" s="107"/>
      <c r="O21" s="107"/>
      <c r="P21" s="107"/>
      <c r="Q21" s="156"/>
    </row>
    <row r="22" spans="1:17" s="206" customFormat="1" ht="15.75">
      <c r="A22" s="207" t="s">
        <v>134</v>
      </c>
      <c r="B22" s="208" t="s">
        <v>349</v>
      </c>
      <c r="C22" s="259" t="s">
        <v>196</v>
      </c>
      <c r="D22" s="62" t="s">
        <v>326</v>
      </c>
      <c r="E22" s="58" t="s">
        <v>197</v>
      </c>
      <c r="F22" s="252">
        <v>12</v>
      </c>
      <c r="G22" s="106"/>
      <c r="H22" s="106"/>
      <c r="I22" s="106"/>
      <c r="J22" s="106"/>
      <c r="K22" s="107"/>
      <c r="L22" s="107"/>
      <c r="M22" s="107"/>
      <c r="N22" s="107"/>
      <c r="O22" s="107"/>
      <c r="P22" s="107"/>
      <c r="Q22" s="156"/>
    </row>
    <row r="23" spans="1:17" s="206" customFormat="1" ht="15.75">
      <c r="A23" s="204" t="s">
        <v>343</v>
      </c>
      <c r="B23" s="246"/>
      <c r="C23" s="205" t="s">
        <v>198</v>
      </c>
      <c r="D23" s="246"/>
      <c r="E23" s="246"/>
      <c r="F23" s="250"/>
      <c r="G23" s="246"/>
      <c r="H23" s="246"/>
      <c r="I23" s="246"/>
      <c r="J23" s="247"/>
      <c r="K23" s="247"/>
      <c r="L23" s="246"/>
      <c r="M23" s="246"/>
      <c r="N23" s="246"/>
      <c r="O23" s="247"/>
      <c r="P23" s="247"/>
      <c r="Q23" s="248"/>
    </row>
    <row r="24" spans="1:17" s="206" customFormat="1" ht="25.5">
      <c r="A24" s="209" t="s">
        <v>281</v>
      </c>
      <c r="B24" s="209" t="s">
        <v>449</v>
      </c>
      <c r="C24" s="260" t="s">
        <v>199</v>
      </c>
      <c r="D24" s="116" t="s">
        <v>450</v>
      </c>
      <c r="E24" s="117" t="s">
        <v>202</v>
      </c>
      <c r="F24" s="253">
        <v>6150</v>
      </c>
      <c r="G24" s="118"/>
      <c r="H24" s="118"/>
      <c r="I24" s="118"/>
      <c r="J24" s="118"/>
      <c r="K24" s="119"/>
      <c r="L24" s="119"/>
      <c r="M24" s="119"/>
      <c r="N24" s="119"/>
      <c r="O24" s="119"/>
      <c r="P24" s="119"/>
      <c r="Q24" s="210"/>
    </row>
    <row r="25" spans="1:17" s="206" customFormat="1" ht="25.5">
      <c r="A25" s="208" t="s">
        <v>347</v>
      </c>
      <c r="B25" s="208" t="s">
        <v>369</v>
      </c>
      <c r="C25" s="261" t="s">
        <v>200</v>
      </c>
      <c r="D25" s="61" t="s">
        <v>450</v>
      </c>
      <c r="E25" s="57" t="s">
        <v>202</v>
      </c>
      <c r="F25" s="252">
        <v>50</v>
      </c>
      <c r="G25" s="106"/>
      <c r="H25" s="106"/>
      <c r="I25" s="106"/>
      <c r="J25" s="106"/>
      <c r="K25" s="107"/>
      <c r="L25" s="107"/>
      <c r="M25" s="107"/>
      <c r="N25" s="107"/>
      <c r="O25" s="107"/>
      <c r="P25" s="107"/>
      <c r="Q25" s="156"/>
    </row>
    <row r="26" spans="1:17" s="206" customFormat="1" ht="25.5">
      <c r="A26" s="208" t="s">
        <v>349</v>
      </c>
      <c r="B26" s="208" t="s">
        <v>369</v>
      </c>
      <c r="C26" s="259" t="s">
        <v>201</v>
      </c>
      <c r="D26" s="62" t="s">
        <v>450</v>
      </c>
      <c r="E26" s="58" t="s">
        <v>197</v>
      </c>
      <c r="F26" s="252">
        <v>15000</v>
      </c>
      <c r="G26" s="106"/>
      <c r="H26" s="106"/>
      <c r="I26" s="106"/>
      <c r="J26" s="106"/>
      <c r="K26" s="107"/>
      <c r="L26" s="107"/>
      <c r="M26" s="107"/>
      <c r="N26" s="107"/>
      <c r="O26" s="107"/>
      <c r="P26" s="107"/>
      <c r="Q26" s="156"/>
    </row>
    <row r="27" spans="1:17" s="206" customFormat="1" ht="15.75">
      <c r="A27" s="204" t="s">
        <v>451</v>
      </c>
      <c r="B27" s="246"/>
      <c r="C27" s="205" t="s">
        <v>203</v>
      </c>
      <c r="D27" s="246"/>
      <c r="E27" s="246"/>
      <c r="F27" s="250"/>
      <c r="G27" s="246"/>
      <c r="H27" s="246"/>
      <c r="I27" s="246"/>
      <c r="J27" s="247"/>
      <c r="K27" s="247"/>
      <c r="L27" s="246"/>
      <c r="M27" s="246"/>
      <c r="N27" s="246"/>
      <c r="O27" s="247"/>
      <c r="P27" s="247"/>
      <c r="Q27" s="248"/>
    </row>
    <row r="28" spans="1:17" s="206" customFormat="1" ht="25.5">
      <c r="A28" s="208" t="s">
        <v>231</v>
      </c>
      <c r="B28" s="208" t="s">
        <v>131</v>
      </c>
      <c r="C28" s="262" t="s">
        <v>204</v>
      </c>
      <c r="D28" s="62" t="s">
        <v>450</v>
      </c>
      <c r="E28" s="58" t="s">
        <v>202</v>
      </c>
      <c r="F28" s="252">
        <v>3650</v>
      </c>
      <c r="G28" s="106"/>
      <c r="H28" s="106"/>
      <c r="I28" s="106"/>
      <c r="J28" s="106"/>
      <c r="K28" s="107"/>
      <c r="L28" s="107"/>
      <c r="M28" s="107"/>
      <c r="N28" s="107"/>
      <c r="O28" s="107"/>
      <c r="P28" s="107"/>
      <c r="Q28" s="156"/>
    </row>
    <row r="29" spans="1:17" s="206" customFormat="1" ht="15.75">
      <c r="A29" s="204" t="s">
        <v>452</v>
      </c>
      <c r="B29" s="246"/>
      <c r="C29" s="205" t="s">
        <v>205</v>
      </c>
      <c r="D29" s="246"/>
      <c r="E29" s="246"/>
      <c r="F29" s="250"/>
      <c r="G29" s="246"/>
      <c r="H29" s="246"/>
      <c r="I29" s="246"/>
      <c r="J29" s="247"/>
      <c r="K29" s="247"/>
      <c r="L29" s="246"/>
      <c r="M29" s="246"/>
      <c r="N29" s="246"/>
      <c r="O29" s="247"/>
      <c r="P29" s="247"/>
      <c r="Q29" s="248"/>
    </row>
    <row r="30" spans="1:17" s="206" customFormat="1" ht="25.5">
      <c r="A30" s="238" t="s">
        <v>131</v>
      </c>
      <c r="B30" s="239" t="s">
        <v>136</v>
      </c>
      <c r="C30" s="263" t="s">
        <v>206</v>
      </c>
      <c r="D30" s="241" t="s">
        <v>450</v>
      </c>
      <c r="E30" s="242" t="s">
        <v>197</v>
      </c>
      <c r="F30" s="254">
        <v>11780</v>
      </c>
      <c r="G30" s="243"/>
      <c r="H30" s="243"/>
      <c r="I30" s="243"/>
      <c r="J30" s="243"/>
      <c r="K30" s="244"/>
      <c r="L30" s="244"/>
      <c r="M30" s="244"/>
      <c r="N30" s="244"/>
      <c r="O30" s="244"/>
      <c r="P30" s="244"/>
      <c r="Q30" s="245"/>
    </row>
    <row r="31" spans="1:17" s="206" customFormat="1" ht="15.75">
      <c r="A31" s="204" t="s">
        <v>284</v>
      </c>
      <c r="B31" s="246"/>
      <c r="C31" s="205" t="s">
        <v>207</v>
      </c>
      <c r="D31" s="246"/>
      <c r="E31" s="246"/>
      <c r="F31" s="250"/>
      <c r="G31" s="246"/>
      <c r="H31" s="246"/>
      <c r="I31" s="246"/>
      <c r="J31" s="247"/>
      <c r="K31" s="247"/>
      <c r="L31" s="246"/>
      <c r="M31" s="246"/>
      <c r="N31" s="246"/>
      <c r="O31" s="247"/>
      <c r="P31" s="247"/>
      <c r="Q31" s="248"/>
    </row>
    <row r="32" spans="1:17" s="206" customFormat="1" ht="25.5">
      <c r="A32" s="207" t="s">
        <v>138</v>
      </c>
      <c r="B32" s="208" t="s">
        <v>284</v>
      </c>
      <c r="C32" s="259" t="s">
        <v>208</v>
      </c>
      <c r="D32" s="62" t="s">
        <v>450</v>
      </c>
      <c r="E32" s="58" t="s">
        <v>197</v>
      </c>
      <c r="F32" s="252">
        <v>10817</v>
      </c>
      <c r="G32" s="106"/>
      <c r="H32" s="106"/>
      <c r="I32" s="106"/>
      <c r="J32" s="106"/>
      <c r="K32" s="107"/>
      <c r="L32" s="107"/>
      <c r="M32" s="107"/>
      <c r="N32" s="107"/>
      <c r="O32" s="107"/>
      <c r="P32" s="107"/>
      <c r="Q32" s="156"/>
    </row>
    <row r="33" spans="1:17" s="206" customFormat="1" ht="15.75">
      <c r="A33" s="204" t="s">
        <v>453</v>
      </c>
      <c r="B33" s="246"/>
      <c r="C33" s="205" t="s">
        <v>209</v>
      </c>
      <c r="D33" s="246"/>
      <c r="E33" s="246"/>
      <c r="F33" s="250"/>
      <c r="G33" s="246"/>
      <c r="H33" s="246"/>
      <c r="I33" s="246"/>
      <c r="J33" s="247"/>
      <c r="K33" s="247"/>
      <c r="L33" s="246"/>
      <c r="M33" s="246"/>
      <c r="N33" s="246"/>
      <c r="O33" s="247"/>
      <c r="P33" s="247"/>
      <c r="Q33" s="248"/>
    </row>
    <row r="34" spans="1:17" s="206" customFormat="1" ht="25.5">
      <c r="A34" s="208" t="s">
        <v>133</v>
      </c>
      <c r="B34" s="208" t="s">
        <v>147</v>
      </c>
      <c r="C34" s="259" t="s">
        <v>210</v>
      </c>
      <c r="D34" s="62" t="s">
        <v>450</v>
      </c>
      <c r="E34" s="58" t="s">
        <v>7</v>
      </c>
      <c r="F34" s="252">
        <v>3200</v>
      </c>
      <c r="G34" s="106"/>
      <c r="H34" s="106"/>
      <c r="I34" s="106"/>
      <c r="J34" s="106"/>
      <c r="K34" s="107"/>
      <c r="L34" s="107"/>
      <c r="M34" s="107"/>
      <c r="N34" s="107"/>
      <c r="O34" s="107"/>
      <c r="P34" s="107"/>
      <c r="Q34" s="156"/>
    </row>
    <row r="35" spans="1:17" s="206" customFormat="1" ht="15.75">
      <c r="A35" s="204" t="s">
        <v>454</v>
      </c>
      <c r="B35" s="246"/>
      <c r="C35" s="205" t="s">
        <v>211</v>
      </c>
      <c r="D35" s="246"/>
      <c r="E35" s="246"/>
      <c r="F35" s="250"/>
      <c r="G35" s="246"/>
      <c r="H35" s="246"/>
      <c r="I35" s="246"/>
      <c r="J35" s="247"/>
      <c r="K35" s="247"/>
      <c r="L35" s="246"/>
      <c r="M35" s="246"/>
      <c r="N35" s="246"/>
      <c r="O35" s="247"/>
      <c r="P35" s="247"/>
      <c r="Q35" s="248"/>
    </row>
    <row r="36" spans="1:17" s="206" customFormat="1" ht="25.5">
      <c r="A36" s="238" t="s">
        <v>232</v>
      </c>
      <c r="B36" s="238" t="s">
        <v>285</v>
      </c>
      <c r="C36" s="263" t="s">
        <v>212</v>
      </c>
      <c r="D36" s="241" t="s">
        <v>455</v>
      </c>
      <c r="E36" s="242" t="s">
        <v>197</v>
      </c>
      <c r="F36" s="254">
        <v>1555</v>
      </c>
      <c r="G36" s="243"/>
      <c r="H36" s="243"/>
      <c r="I36" s="243"/>
      <c r="J36" s="243"/>
      <c r="K36" s="244"/>
      <c r="L36" s="244"/>
      <c r="M36" s="244"/>
      <c r="N36" s="244"/>
      <c r="O36" s="244"/>
      <c r="P36" s="244"/>
      <c r="Q36" s="245"/>
    </row>
    <row r="37" spans="1:17" s="206" customFormat="1" ht="15.75">
      <c r="A37" s="204" t="s">
        <v>456</v>
      </c>
      <c r="B37" s="246"/>
      <c r="C37" s="205" t="s">
        <v>213</v>
      </c>
      <c r="D37" s="246"/>
      <c r="E37" s="246"/>
      <c r="F37" s="250"/>
      <c r="G37" s="246"/>
      <c r="H37" s="246"/>
      <c r="I37" s="246"/>
      <c r="J37" s="247"/>
      <c r="K37" s="247"/>
      <c r="L37" s="246"/>
      <c r="M37" s="246"/>
      <c r="N37" s="246"/>
      <c r="O37" s="247"/>
      <c r="P37" s="247"/>
      <c r="Q37" s="248"/>
    </row>
    <row r="38" spans="1:17" s="206" customFormat="1" ht="25.5">
      <c r="A38" s="208" t="s">
        <v>166</v>
      </c>
      <c r="B38" s="208" t="s">
        <v>457</v>
      </c>
      <c r="C38" s="259" t="s">
        <v>214</v>
      </c>
      <c r="D38" s="62" t="s">
        <v>450</v>
      </c>
      <c r="E38" s="58" t="s">
        <v>197</v>
      </c>
      <c r="F38" s="252">
        <v>8080</v>
      </c>
      <c r="G38" s="106"/>
      <c r="H38" s="106"/>
      <c r="I38" s="106"/>
      <c r="J38" s="106"/>
      <c r="K38" s="107"/>
      <c r="L38" s="107"/>
      <c r="M38" s="107"/>
      <c r="N38" s="107"/>
      <c r="O38" s="107"/>
      <c r="P38" s="107"/>
      <c r="Q38" s="156"/>
    </row>
    <row r="39" spans="1:17" s="206" customFormat="1" ht="25.5">
      <c r="A39" s="208" t="s">
        <v>167</v>
      </c>
      <c r="B39" s="208" t="s">
        <v>457</v>
      </c>
      <c r="C39" s="259" t="s">
        <v>215</v>
      </c>
      <c r="D39" s="62" t="s">
        <v>450</v>
      </c>
      <c r="E39" s="58" t="s">
        <v>197</v>
      </c>
      <c r="F39" s="252">
        <v>8080</v>
      </c>
      <c r="G39" s="106"/>
      <c r="H39" s="106"/>
      <c r="I39" s="106"/>
      <c r="J39" s="106"/>
      <c r="K39" s="107"/>
      <c r="L39" s="107"/>
      <c r="M39" s="107"/>
      <c r="N39" s="107"/>
      <c r="O39" s="107"/>
      <c r="P39" s="107"/>
      <c r="Q39" s="156"/>
    </row>
    <row r="40" spans="1:17" s="206" customFormat="1" ht="25.5">
      <c r="A40" s="208" t="s">
        <v>168</v>
      </c>
      <c r="B40" s="208"/>
      <c r="C40" s="261" t="s">
        <v>216</v>
      </c>
      <c r="D40" s="61" t="s">
        <v>450</v>
      </c>
      <c r="E40" s="57" t="s">
        <v>197</v>
      </c>
      <c r="F40" s="252">
        <v>8080</v>
      </c>
      <c r="G40" s="106"/>
      <c r="H40" s="106"/>
      <c r="I40" s="106"/>
      <c r="J40" s="106"/>
      <c r="K40" s="107"/>
      <c r="L40" s="107"/>
      <c r="M40" s="107"/>
      <c r="N40" s="107"/>
      <c r="O40" s="107"/>
      <c r="P40" s="107"/>
      <c r="Q40" s="156"/>
    </row>
    <row r="41" spans="1:17" s="206" customFormat="1" ht="15.75">
      <c r="A41" s="208" t="s">
        <v>169</v>
      </c>
      <c r="B41" s="208" t="s">
        <v>376</v>
      </c>
      <c r="C41" s="261" t="s">
        <v>217</v>
      </c>
      <c r="D41" s="61" t="s">
        <v>328</v>
      </c>
      <c r="E41" s="57" t="s">
        <v>197</v>
      </c>
      <c r="F41" s="252">
        <v>80</v>
      </c>
      <c r="G41" s="106"/>
      <c r="H41" s="106"/>
      <c r="I41" s="106"/>
      <c r="J41" s="106"/>
      <c r="K41" s="107"/>
      <c r="L41" s="107"/>
      <c r="M41" s="107"/>
      <c r="N41" s="107"/>
      <c r="O41" s="107"/>
      <c r="P41" s="107"/>
      <c r="Q41" s="156"/>
    </row>
    <row r="42" spans="1:17" s="206" customFormat="1" ht="15.75">
      <c r="A42" s="204" t="s">
        <v>420</v>
      </c>
      <c r="B42" s="246"/>
      <c r="C42" s="205" t="s">
        <v>218</v>
      </c>
      <c r="D42" s="246"/>
      <c r="E42" s="246"/>
      <c r="F42" s="250"/>
      <c r="G42" s="246"/>
      <c r="H42" s="246"/>
      <c r="I42" s="246"/>
      <c r="J42" s="247"/>
      <c r="K42" s="247"/>
      <c r="L42" s="246"/>
      <c r="M42" s="246"/>
      <c r="N42" s="246"/>
      <c r="O42" s="247"/>
      <c r="P42" s="247"/>
      <c r="Q42" s="248"/>
    </row>
    <row r="43" spans="1:17" s="206" customFormat="1" ht="25.5">
      <c r="A43" s="208" t="s">
        <v>176</v>
      </c>
      <c r="B43" s="208"/>
      <c r="C43" s="259" t="s">
        <v>219</v>
      </c>
      <c r="D43" s="62" t="s">
        <v>458</v>
      </c>
      <c r="E43" s="58" t="s">
        <v>47</v>
      </c>
      <c r="F43" s="252">
        <v>9</v>
      </c>
      <c r="G43" s="106"/>
      <c r="H43" s="106"/>
      <c r="I43" s="106"/>
      <c r="J43" s="106"/>
      <c r="K43" s="107"/>
      <c r="L43" s="107"/>
      <c r="M43" s="107"/>
      <c r="N43" s="107"/>
      <c r="O43" s="107"/>
      <c r="P43" s="107"/>
      <c r="Q43" s="156"/>
    </row>
    <row r="44" spans="1:17" s="206" customFormat="1" ht="25.5">
      <c r="A44" s="208" t="s">
        <v>177</v>
      </c>
      <c r="B44" s="208"/>
      <c r="C44" s="259" t="s">
        <v>220</v>
      </c>
      <c r="D44" s="62" t="s">
        <v>458</v>
      </c>
      <c r="E44" s="58" t="s">
        <v>47</v>
      </c>
      <c r="F44" s="252">
        <v>9</v>
      </c>
      <c r="G44" s="106"/>
      <c r="H44" s="106"/>
      <c r="I44" s="106"/>
      <c r="J44" s="106"/>
      <c r="K44" s="107"/>
      <c r="L44" s="107"/>
      <c r="M44" s="107"/>
      <c r="N44" s="107"/>
      <c r="O44" s="107"/>
      <c r="P44" s="107"/>
      <c r="Q44" s="156"/>
    </row>
    <row r="45" spans="1:17" s="206" customFormat="1" ht="25.5">
      <c r="A45" s="208" t="s">
        <v>178</v>
      </c>
      <c r="B45" s="208"/>
      <c r="C45" s="259" t="s">
        <v>459</v>
      </c>
      <c r="D45" s="62" t="s">
        <v>460</v>
      </c>
      <c r="E45" s="58" t="s">
        <v>47</v>
      </c>
      <c r="F45" s="252">
        <v>1</v>
      </c>
      <c r="G45" s="106"/>
      <c r="H45" s="106"/>
      <c r="I45" s="106"/>
      <c r="J45" s="106"/>
      <c r="K45" s="107"/>
      <c r="L45" s="107"/>
      <c r="M45" s="107"/>
      <c r="N45" s="107"/>
      <c r="O45" s="107"/>
      <c r="P45" s="107"/>
      <c r="Q45" s="156"/>
    </row>
    <row r="46" spans="1:17" s="206" customFormat="1" ht="15.75">
      <c r="A46" s="208" t="s">
        <v>423</v>
      </c>
      <c r="B46" s="208" t="s">
        <v>375</v>
      </c>
      <c r="C46" s="259" t="s">
        <v>461</v>
      </c>
      <c r="D46" s="62" t="s">
        <v>326</v>
      </c>
      <c r="E46" s="58" t="s">
        <v>197</v>
      </c>
      <c r="F46" s="252">
        <v>10</v>
      </c>
      <c r="G46" s="106"/>
      <c r="H46" s="106"/>
      <c r="I46" s="106"/>
      <c r="J46" s="106"/>
      <c r="K46" s="107"/>
      <c r="L46" s="107"/>
      <c r="M46" s="107"/>
      <c r="N46" s="107"/>
      <c r="O46" s="107"/>
      <c r="P46" s="107"/>
      <c r="Q46" s="156"/>
    </row>
    <row r="47" spans="1:17" s="206" customFormat="1" ht="15.75">
      <c r="A47" s="204" t="s">
        <v>425</v>
      </c>
      <c r="B47" s="246"/>
      <c r="C47" s="205" t="s">
        <v>221</v>
      </c>
      <c r="D47" s="246"/>
      <c r="E47" s="246"/>
      <c r="F47" s="250"/>
      <c r="G47" s="246"/>
      <c r="H47" s="246"/>
      <c r="I47" s="246"/>
      <c r="J47" s="247"/>
      <c r="K47" s="247"/>
      <c r="L47" s="246"/>
      <c r="M47" s="246"/>
      <c r="N47" s="246"/>
      <c r="O47" s="247"/>
      <c r="P47" s="247"/>
      <c r="Q47" s="248"/>
    </row>
    <row r="48" spans="1:17" s="206" customFormat="1" ht="27.75" customHeight="1">
      <c r="A48" s="208" t="s">
        <v>179</v>
      </c>
      <c r="B48" s="208" t="s">
        <v>148</v>
      </c>
      <c r="C48" s="259" t="s">
        <v>222</v>
      </c>
      <c r="D48" s="62" t="s">
        <v>462</v>
      </c>
      <c r="E48" s="58" t="s">
        <v>47</v>
      </c>
      <c r="F48" s="252">
        <v>1</v>
      </c>
      <c r="G48" s="106"/>
      <c r="H48" s="106"/>
      <c r="I48" s="106"/>
      <c r="J48" s="106"/>
      <c r="K48" s="107"/>
      <c r="L48" s="107"/>
      <c r="M48" s="107"/>
      <c r="N48" s="107"/>
      <c r="O48" s="107"/>
      <c r="P48" s="107"/>
      <c r="Q48" s="156"/>
    </row>
    <row r="49" spans="1:17" s="206" customFormat="1" ht="15.75">
      <c r="A49" s="208" t="s">
        <v>233</v>
      </c>
      <c r="B49" s="208" t="s">
        <v>148</v>
      </c>
      <c r="C49" s="259" t="s">
        <v>225</v>
      </c>
      <c r="D49" s="62" t="s">
        <v>462</v>
      </c>
      <c r="E49" s="58" t="s">
        <v>47</v>
      </c>
      <c r="F49" s="252">
        <v>1</v>
      </c>
      <c r="G49" s="106"/>
      <c r="H49" s="106"/>
      <c r="I49" s="106"/>
      <c r="J49" s="106"/>
      <c r="K49" s="107"/>
      <c r="L49" s="107"/>
      <c r="M49" s="107"/>
      <c r="N49" s="107"/>
      <c r="O49" s="107"/>
      <c r="P49" s="107"/>
      <c r="Q49" s="156"/>
    </row>
    <row r="50" spans="1:17" s="7" customFormat="1" ht="15.75">
      <c r="A50" s="533" t="s">
        <v>523</v>
      </c>
      <c r="B50" s="534"/>
      <c r="C50" s="535"/>
      <c r="D50" s="255"/>
      <c r="E50" s="211"/>
      <c r="F50" s="256"/>
      <c r="G50" s="19" t="s">
        <v>9</v>
      </c>
      <c r="H50" s="19" t="s">
        <v>9</v>
      </c>
      <c r="I50" s="19" t="s">
        <v>9</v>
      </c>
      <c r="J50" s="19" t="s">
        <v>9</v>
      </c>
      <c r="K50" s="19" t="s">
        <v>9</v>
      </c>
      <c r="L50" s="19" t="s">
        <v>9</v>
      </c>
      <c r="M50" s="257">
        <f>SUM(M15:M49)</f>
        <v>0</v>
      </c>
      <c r="N50" s="257">
        <f>SUM(N15:N49)</f>
        <v>0</v>
      </c>
      <c r="O50" s="257">
        <f>SUM(O15:O49)</f>
        <v>0</v>
      </c>
      <c r="P50" s="257">
        <f>SUM(P15:P49)</f>
        <v>0</v>
      </c>
      <c r="Q50" s="258">
        <f>SUM(Q15:Q49)</f>
        <v>0</v>
      </c>
    </row>
    <row r="51" spans="1:17" s="7" customFormat="1" ht="15.75">
      <c r="A51" s="529" t="s">
        <v>524</v>
      </c>
      <c r="B51" s="529"/>
      <c r="C51" s="529"/>
      <c r="D51" s="529"/>
      <c r="E51" s="529"/>
      <c r="F51" s="529"/>
      <c r="G51" s="529"/>
      <c r="H51" s="529"/>
      <c r="I51" s="529"/>
      <c r="J51" s="529"/>
      <c r="K51" s="529"/>
      <c r="L51" s="529"/>
      <c r="M51" s="529"/>
      <c r="N51" s="529"/>
      <c r="O51" s="529"/>
      <c r="P51" s="529"/>
      <c r="Q51" s="291"/>
    </row>
    <row r="52" spans="1:17" s="7" customFormat="1" ht="15.75">
      <c r="A52" s="529" t="s">
        <v>522</v>
      </c>
      <c r="B52" s="529"/>
      <c r="C52" s="529"/>
      <c r="D52" s="529"/>
      <c r="E52" s="529"/>
      <c r="F52" s="529"/>
      <c r="G52" s="529"/>
      <c r="H52" s="529"/>
      <c r="I52" s="529"/>
      <c r="J52" s="529"/>
      <c r="K52" s="529"/>
      <c r="L52" s="529"/>
      <c r="M52" s="529"/>
      <c r="N52" s="529"/>
      <c r="O52" s="529"/>
      <c r="P52" s="529"/>
      <c r="Q52" s="291">
        <f>Q50+Q51</f>
        <v>0</v>
      </c>
    </row>
    <row r="53" spans="1:17" s="7" customFormat="1" ht="15.75">
      <c r="A53" s="536" t="s">
        <v>521</v>
      </c>
      <c r="B53" s="537"/>
      <c r="C53" s="537"/>
      <c r="D53" s="537"/>
      <c r="E53" s="537"/>
      <c r="F53" s="537"/>
      <c r="G53" s="537"/>
      <c r="H53" s="537"/>
      <c r="I53" s="537"/>
      <c r="J53" s="537"/>
      <c r="K53" s="537"/>
      <c r="L53" s="537"/>
      <c r="M53" s="537"/>
      <c r="N53" s="537"/>
      <c r="O53" s="537"/>
      <c r="P53" s="538"/>
      <c r="Q53" s="291">
        <f>Q18+Q24+Q30+Q36</f>
        <v>0</v>
      </c>
    </row>
    <row r="54" spans="1:17" s="7" customFormat="1" ht="15.75">
      <c r="A54" s="75"/>
      <c r="B54" s="75"/>
      <c r="C54" s="10"/>
      <c r="D54" s="8"/>
      <c r="E54" s="213"/>
      <c r="F54" s="8"/>
      <c r="G54" s="9"/>
      <c r="H54" s="9"/>
      <c r="I54" s="9"/>
      <c r="J54" s="9"/>
      <c r="K54" s="9"/>
      <c r="L54" s="10"/>
      <c r="M54" s="10"/>
      <c r="N54" s="10"/>
      <c r="O54" s="10"/>
      <c r="P54" s="10"/>
      <c r="Q54" s="214"/>
    </row>
    <row r="57" spans="1:8" ht="15.75">
      <c r="A57" s="493" t="s">
        <v>555</v>
      </c>
      <c r="B57" s="493"/>
      <c r="C57" s="493"/>
      <c r="D57" s="493"/>
      <c r="E57" s="493"/>
      <c r="F57" s="493"/>
      <c r="G57" s="493"/>
      <c r="H57" s="493"/>
    </row>
    <row r="58" spans="1:8" ht="15.75">
      <c r="A58" s="494" t="s">
        <v>556</v>
      </c>
      <c r="B58" s="494"/>
      <c r="C58" s="494"/>
      <c r="D58" s="494"/>
      <c r="E58" s="494"/>
      <c r="F58" s="494"/>
      <c r="G58" s="494"/>
      <c r="H58" s="494"/>
    </row>
    <row r="59" spans="1:8" ht="15.75">
      <c r="A59" s="449"/>
      <c r="B59" s="449"/>
      <c r="C59" s="449"/>
      <c r="D59" s="449"/>
      <c r="E59" s="449"/>
      <c r="F59" s="449"/>
      <c r="G59" s="449"/>
      <c r="H59" s="449"/>
    </row>
    <row r="60" spans="1:8" ht="15.75">
      <c r="A60" s="493" t="s">
        <v>557</v>
      </c>
      <c r="B60" s="493"/>
      <c r="C60" s="493"/>
      <c r="D60" s="493"/>
      <c r="E60" s="493"/>
      <c r="F60" s="493"/>
      <c r="G60" s="493"/>
      <c r="H60" s="493"/>
    </row>
    <row r="61" spans="1:8" ht="15.75">
      <c r="A61" s="494" t="s">
        <v>556</v>
      </c>
      <c r="B61" s="494"/>
      <c r="C61" s="494"/>
      <c r="D61" s="494"/>
      <c r="E61" s="494"/>
      <c r="F61" s="494"/>
      <c r="G61" s="494"/>
      <c r="H61" s="494"/>
    </row>
    <row r="62" spans="1:8" ht="15.75">
      <c r="A62" s="449"/>
      <c r="B62" s="449"/>
      <c r="C62" s="449"/>
      <c r="D62" s="449"/>
      <c r="E62" s="449"/>
      <c r="F62" s="449"/>
      <c r="G62" s="449"/>
      <c r="H62" s="449"/>
    </row>
    <row r="63" spans="1:8" ht="15.75">
      <c r="A63" s="450" t="s">
        <v>558</v>
      </c>
      <c r="B63" s="450"/>
      <c r="C63" s="450"/>
      <c r="D63" s="451"/>
      <c r="E63" s="451"/>
      <c r="F63" s="451"/>
      <c r="G63" s="451"/>
      <c r="H63" s="451"/>
    </row>
  </sheetData>
  <sheetProtection/>
  <mergeCells count="23">
    <mergeCell ref="G13:K13"/>
    <mergeCell ref="L13:L14"/>
    <mergeCell ref="A52:P52"/>
    <mergeCell ref="A57:H57"/>
    <mergeCell ref="A58:H58"/>
    <mergeCell ref="A60:H60"/>
    <mergeCell ref="A53:P53"/>
    <mergeCell ref="J1:K1"/>
    <mergeCell ref="P1:Q1"/>
    <mergeCell ref="A5:Q5"/>
    <mergeCell ref="A6:Q6"/>
    <mergeCell ref="A9:Q9"/>
    <mergeCell ref="F13:F14"/>
    <mergeCell ref="A61:H61"/>
    <mergeCell ref="Q13:Q14"/>
    <mergeCell ref="A13:A14"/>
    <mergeCell ref="B13:B14"/>
    <mergeCell ref="C13:C14"/>
    <mergeCell ref="D13:D14"/>
    <mergeCell ref="E13:E14"/>
    <mergeCell ref="A51:P51"/>
    <mergeCell ref="M13:P13"/>
    <mergeCell ref="A50:C50"/>
  </mergeCells>
  <dataValidations count="2">
    <dataValidation type="list" allowBlank="1" showErrorMessage="1" sqref="E15:E49">
      <formula1>$D$799:$D$829</formula1>
      <formula2>0</formula2>
    </dataValidation>
    <dataValidation type="list" allowBlank="1" showErrorMessage="1" sqref="E50">
      <formula1>$D$778:$D$808</formula1>
      <formula2>0</formula2>
    </dataValidation>
  </dataValidations>
  <printOptions/>
  <pageMargins left="0.5905511811023623" right="0.5118110236220472" top="0.5118110236220472" bottom="0.5118110236220472" header="0.31496062992125984" footer="0.31496062992125984"/>
  <pageSetup firstPageNumber="8" useFirstPageNumber="1" fitToHeight="0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R60"/>
  <sheetViews>
    <sheetView zoomScaleSheetLayoutView="90" workbookViewId="0" topLeftCell="A1">
      <selection activeCell="A5" sqref="A5:Q5"/>
    </sheetView>
  </sheetViews>
  <sheetFormatPr defaultColWidth="9.140625" defaultRowHeight="15"/>
  <cols>
    <col min="1" max="1" width="4.7109375" style="2" customWidth="1"/>
    <col min="2" max="2" width="5.57421875" style="2" customWidth="1"/>
    <col min="3" max="3" width="54.00390625" style="2" customWidth="1"/>
    <col min="4" max="4" width="7.7109375" style="2" customWidth="1"/>
    <col min="5" max="5" width="7.7109375" style="6" customWidth="1"/>
    <col min="6" max="6" width="9.00390625" style="216" customWidth="1"/>
    <col min="7" max="7" width="7.28125" style="2" customWidth="1"/>
    <col min="8" max="8" width="8.57421875" style="2" customWidth="1"/>
    <col min="9" max="10" width="8.421875" style="2" customWidth="1"/>
    <col min="11" max="11" width="9.421875" style="2" customWidth="1"/>
    <col min="12" max="12" width="9.140625" style="2" customWidth="1"/>
    <col min="13" max="13" width="10.00390625" style="2" customWidth="1"/>
    <col min="14" max="14" width="9.28125" style="2" customWidth="1"/>
    <col min="15" max="15" width="9.00390625" style="2" customWidth="1"/>
    <col min="16" max="16" width="10.57421875" style="2" customWidth="1"/>
    <col min="17" max="17" width="10.28125" style="2" customWidth="1"/>
    <col min="18" max="16384" width="9.140625" style="2" customWidth="1"/>
  </cols>
  <sheetData>
    <row r="1" spans="5:17" ht="15.75">
      <c r="E1" s="2"/>
      <c r="F1" s="198"/>
      <c r="J1" s="539"/>
      <c r="K1" s="539"/>
      <c r="P1" s="559" t="s">
        <v>551</v>
      </c>
      <c r="Q1" s="559"/>
    </row>
    <row r="2" spans="5:17" ht="15.75">
      <c r="E2" s="2"/>
      <c r="F2" s="198"/>
      <c r="J2" s="121"/>
      <c r="K2" s="121"/>
      <c r="P2" s="120"/>
      <c r="Q2" s="120"/>
    </row>
    <row r="3" spans="5:17" ht="15.75">
      <c r="E3" s="2"/>
      <c r="F3" s="198"/>
      <c r="J3" s="121"/>
      <c r="K3" s="121"/>
      <c r="P3" s="120"/>
      <c r="Q3" s="120"/>
    </row>
    <row r="4" spans="5:17" ht="15.75">
      <c r="E4" s="2"/>
      <c r="F4" s="198"/>
      <c r="J4" s="121"/>
      <c r="K4" s="121"/>
      <c r="P4" s="120"/>
      <c r="Q4" s="120"/>
    </row>
    <row r="5" spans="1:17" ht="18.75">
      <c r="A5" s="540" t="s">
        <v>21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  <c r="Q5" s="540"/>
    </row>
    <row r="6" spans="1:17" ht="15.75">
      <c r="A6" s="541" t="s">
        <v>237</v>
      </c>
      <c r="B6" s="541"/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</row>
    <row r="7" spans="1:17" ht="15.75">
      <c r="A7" s="542"/>
      <c r="B7" s="542"/>
      <c r="C7" s="542"/>
      <c r="D7" s="542"/>
      <c r="E7" s="542"/>
      <c r="F7" s="542"/>
      <c r="G7" s="542"/>
      <c r="H7" s="542"/>
      <c r="I7" s="542"/>
      <c r="J7" s="542"/>
      <c r="K7" s="542"/>
      <c r="L7" s="542"/>
      <c r="M7" s="542"/>
      <c r="N7" s="542"/>
      <c r="O7" s="542"/>
      <c r="P7" s="542"/>
      <c r="Q7" s="542"/>
    </row>
    <row r="8" spans="1:17" ht="15.75">
      <c r="A8" s="302" t="s">
        <v>512</v>
      </c>
      <c r="B8" s="133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135"/>
    </row>
    <row r="9" spans="1:17" ht="15.75">
      <c r="A9" s="513" t="s">
        <v>331</v>
      </c>
      <c r="B9" s="513"/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3"/>
      <c r="O9" s="513"/>
      <c r="P9" s="513"/>
      <c r="Q9" s="513"/>
    </row>
    <row r="10" spans="1:17" ht="15.75">
      <c r="A10" s="302" t="s">
        <v>513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</row>
    <row r="11" spans="1:17" ht="15.75">
      <c r="A11" s="447" t="s">
        <v>552</v>
      </c>
      <c r="B11" s="303"/>
      <c r="C11" s="448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</row>
    <row r="12" spans="1:17" ht="15.75">
      <c r="A12" s="551" t="s">
        <v>514</v>
      </c>
      <c r="B12" s="551"/>
      <c r="C12" s="551"/>
      <c r="D12" s="293"/>
      <c r="E12" s="1"/>
      <c r="F12" s="203"/>
      <c r="G12" s="1"/>
      <c r="H12" s="1"/>
      <c r="I12" s="1"/>
      <c r="J12" s="1"/>
      <c r="K12" s="1"/>
      <c r="L12" s="1"/>
      <c r="M12" s="3"/>
      <c r="N12" s="3"/>
      <c r="O12" s="4"/>
      <c r="P12" s="4"/>
      <c r="Q12" s="4"/>
    </row>
    <row r="13" spans="1:17" ht="15.75">
      <c r="A13" s="550" t="s">
        <v>1</v>
      </c>
      <c r="B13" s="527" t="s">
        <v>333</v>
      </c>
      <c r="C13" s="526" t="s">
        <v>2</v>
      </c>
      <c r="D13" s="527" t="s">
        <v>310</v>
      </c>
      <c r="E13" s="550" t="s">
        <v>259</v>
      </c>
      <c r="F13" s="552" t="s">
        <v>0</v>
      </c>
      <c r="G13" s="545" t="s">
        <v>5</v>
      </c>
      <c r="H13" s="545"/>
      <c r="I13" s="545"/>
      <c r="J13" s="545"/>
      <c r="K13" s="545"/>
      <c r="L13" s="546" t="s">
        <v>14</v>
      </c>
      <c r="M13" s="530" t="s">
        <v>6</v>
      </c>
      <c r="N13" s="531"/>
      <c r="O13" s="531"/>
      <c r="P13" s="532"/>
      <c r="Q13" s="546" t="s">
        <v>17</v>
      </c>
    </row>
    <row r="14" spans="1:17" ht="51">
      <c r="A14" s="550"/>
      <c r="B14" s="528"/>
      <c r="C14" s="526"/>
      <c r="D14" s="528"/>
      <c r="E14" s="550"/>
      <c r="F14" s="552"/>
      <c r="G14" s="123" t="s">
        <v>3</v>
      </c>
      <c r="H14" s="123" t="s">
        <v>10</v>
      </c>
      <c r="I14" s="123" t="s">
        <v>11</v>
      </c>
      <c r="J14" s="123" t="s">
        <v>12</v>
      </c>
      <c r="K14" s="123" t="s">
        <v>13</v>
      </c>
      <c r="L14" s="546"/>
      <c r="M14" s="122" t="s">
        <v>4</v>
      </c>
      <c r="N14" s="16" t="s">
        <v>15</v>
      </c>
      <c r="O14" s="16" t="s">
        <v>12</v>
      </c>
      <c r="P14" s="16" t="s">
        <v>16</v>
      </c>
      <c r="Q14" s="546"/>
    </row>
    <row r="15" spans="1:17" ht="15.75">
      <c r="A15" s="553" t="s">
        <v>463</v>
      </c>
      <c r="B15" s="554"/>
      <c r="C15" s="555"/>
      <c r="D15" s="217"/>
      <c r="E15" s="218"/>
      <c r="F15" s="219"/>
      <c r="G15" s="11"/>
      <c r="H15" s="11"/>
      <c r="I15" s="11"/>
      <c r="J15" s="67"/>
      <c r="K15" s="67"/>
      <c r="L15" s="11"/>
      <c r="M15" s="11"/>
      <c r="N15" s="11"/>
      <c r="O15" s="67"/>
      <c r="P15" s="67"/>
      <c r="Q15" s="11"/>
    </row>
    <row r="16" spans="1:17" s="7" customFormat="1" ht="15.75">
      <c r="A16" s="220">
        <v>1</v>
      </c>
      <c r="B16" s="111" t="s">
        <v>287</v>
      </c>
      <c r="C16" s="236" t="s">
        <v>238</v>
      </c>
      <c r="D16" s="237" t="s">
        <v>330</v>
      </c>
      <c r="E16" s="237" t="s">
        <v>7</v>
      </c>
      <c r="F16" s="420">
        <v>2665</v>
      </c>
      <c r="G16" s="281"/>
      <c r="H16" s="281"/>
      <c r="I16" s="281"/>
      <c r="J16" s="281"/>
      <c r="K16" s="269"/>
      <c r="L16" s="269"/>
      <c r="M16" s="269"/>
      <c r="N16" s="269"/>
      <c r="O16" s="269"/>
      <c r="P16" s="269"/>
      <c r="Q16" s="269"/>
    </row>
    <row r="17" spans="1:17" s="7" customFormat="1" ht="15.75">
      <c r="A17" s="220">
        <v>2</v>
      </c>
      <c r="B17" s="111" t="s">
        <v>287</v>
      </c>
      <c r="C17" s="110" t="s">
        <v>464</v>
      </c>
      <c r="D17" s="111" t="s">
        <v>330</v>
      </c>
      <c r="E17" s="111" t="s">
        <v>7</v>
      </c>
      <c r="F17" s="421">
        <v>10</v>
      </c>
      <c r="G17" s="281"/>
      <c r="H17" s="281"/>
      <c r="I17" s="281"/>
      <c r="J17" s="281"/>
      <c r="K17" s="269"/>
      <c r="L17" s="269"/>
      <c r="M17" s="269"/>
      <c r="N17" s="269"/>
      <c r="O17" s="269"/>
      <c r="P17" s="269"/>
      <c r="Q17" s="269"/>
    </row>
    <row r="18" spans="1:17" s="7" customFormat="1" ht="15.75">
      <c r="A18" s="220">
        <v>3</v>
      </c>
      <c r="B18" s="111">
        <v>2</v>
      </c>
      <c r="C18" s="110" t="s">
        <v>465</v>
      </c>
      <c r="D18" s="111" t="s">
        <v>330</v>
      </c>
      <c r="E18" s="111" t="s">
        <v>47</v>
      </c>
      <c r="F18" s="421">
        <v>98</v>
      </c>
      <c r="G18" s="281"/>
      <c r="H18" s="281"/>
      <c r="I18" s="281"/>
      <c r="J18" s="281"/>
      <c r="K18" s="269"/>
      <c r="L18" s="269"/>
      <c r="M18" s="269"/>
      <c r="N18" s="269"/>
      <c r="O18" s="269"/>
      <c r="P18" s="269"/>
      <c r="Q18" s="269"/>
    </row>
    <row r="19" spans="1:17" s="7" customFormat="1" ht="15.75">
      <c r="A19" s="220">
        <v>4</v>
      </c>
      <c r="B19" s="111">
        <v>1</v>
      </c>
      <c r="C19" s="110" t="s">
        <v>466</v>
      </c>
      <c r="D19" s="111" t="s">
        <v>330</v>
      </c>
      <c r="E19" s="111" t="s">
        <v>47</v>
      </c>
      <c r="F19" s="421">
        <v>98</v>
      </c>
      <c r="G19" s="281"/>
      <c r="H19" s="281"/>
      <c r="I19" s="281"/>
      <c r="J19" s="281"/>
      <c r="K19" s="269"/>
      <c r="L19" s="269"/>
      <c r="M19" s="269"/>
      <c r="N19" s="269"/>
      <c r="O19" s="269"/>
      <c r="P19" s="269"/>
      <c r="Q19" s="269"/>
    </row>
    <row r="20" spans="1:17" s="7" customFormat="1" ht="15.75">
      <c r="A20" s="220">
        <v>5</v>
      </c>
      <c r="B20" s="111">
        <v>5</v>
      </c>
      <c r="C20" s="110" t="s">
        <v>467</v>
      </c>
      <c r="D20" s="111" t="s">
        <v>330</v>
      </c>
      <c r="E20" s="111" t="s">
        <v>47</v>
      </c>
      <c r="F20" s="421">
        <v>98</v>
      </c>
      <c r="G20" s="281"/>
      <c r="H20" s="281"/>
      <c r="I20" s="281"/>
      <c r="J20" s="281"/>
      <c r="K20" s="269"/>
      <c r="L20" s="269"/>
      <c r="M20" s="269"/>
      <c r="N20" s="269"/>
      <c r="O20" s="269"/>
      <c r="P20" s="269"/>
      <c r="Q20" s="269"/>
    </row>
    <row r="21" spans="1:17" s="7" customFormat="1" ht="15.75">
      <c r="A21" s="220">
        <v>6</v>
      </c>
      <c r="B21" s="111">
        <v>3</v>
      </c>
      <c r="C21" s="110" t="s">
        <v>240</v>
      </c>
      <c r="D21" s="111" t="s">
        <v>330</v>
      </c>
      <c r="E21" s="111" t="s">
        <v>47</v>
      </c>
      <c r="F21" s="421">
        <v>98</v>
      </c>
      <c r="G21" s="281"/>
      <c r="H21" s="281"/>
      <c r="I21" s="281"/>
      <c r="J21" s="281"/>
      <c r="K21" s="269"/>
      <c r="L21" s="269"/>
      <c r="M21" s="269"/>
      <c r="N21" s="269"/>
      <c r="O21" s="269"/>
      <c r="P21" s="269"/>
      <c r="Q21" s="269"/>
    </row>
    <row r="22" spans="1:17" s="7" customFormat="1" ht="15.75">
      <c r="A22" s="220">
        <v>7</v>
      </c>
      <c r="B22" s="111">
        <v>4</v>
      </c>
      <c r="C22" s="221" t="s">
        <v>468</v>
      </c>
      <c r="D22" s="111" t="s">
        <v>330</v>
      </c>
      <c r="E22" s="111" t="s">
        <v>47</v>
      </c>
      <c r="F22" s="421">
        <v>98</v>
      </c>
      <c r="G22" s="281"/>
      <c r="H22" s="281"/>
      <c r="I22" s="281"/>
      <c r="J22" s="281"/>
      <c r="K22" s="269"/>
      <c r="L22" s="269"/>
      <c r="M22" s="269"/>
      <c r="N22" s="269"/>
      <c r="O22" s="269"/>
      <c r="P22" s="269"/>
      <c r="Q22" s="269"/>
    </row>
    <row r="23" spans="1:17" s="7" customFormat="1" ht="15.75">
      <c r="A23" s="220">
        <v>8</v>
      </c>
      <c r="B23" s="111">
        <v>7</v>
      </c>
      <c r="C23" s="110" t="s">
        <v>469</v>
      </c>
      <c r="D23" s="111" t="s">
        <v>330</v>
      </c>
      <c r="E23" s="111" t="s">
        <v>7</v>
      </c>
      <c r="F23" s="421">
        <v>2990</v>
      </c>
      <c r="G23" s="281"/>
      <c r="H23" s="281"/>
      <c r="I23" s="281"/>
      <c r="J23" s="281"/>
      <c r="K23" s="269"/>
      <c r="L23" s="269"/>
      <c r="M23" s="269"/>
      <c r="N23" s="269"/>
      <c r="O23" s="269"/>
      <c r="P23" s="269"/>
      <c r="Q23" s="269"/>
    </row>
    <row r="24" spans="1:17" s="7" customFormat="1" ht="15.75">
      <c r="A24" s="220">
        <v>9</v>
      </c>
      <c r="B24" s="111">
        <v>6</v>
      </c>
      <c r="C24" s="110" t="s">
        <v>470</v>
      </c>
      <c r="D24" s="111" t="s">
        <v>330</v>
      </c>
      <c r="E24" s="111" t="s">
        <v>7</v>
      </c>
      <c r="F24" s="421">
        <v>785</v>
      </c>
      <c r="G24" s="281"/>
      <c r="H24" s="281"/>
      <c r="I24" s="281"/>
      <c r="J24" s="281"/>
      <c r="K24" s="269"/>
      <c r="L24" s="269"/>
      <c r="M24" s="269"/>
      <c r="N24" s="269"/>
      <c r="O24" s="269"/>
      <c r="P24" s="269"/>
      <c r="Q24" s="269"/>
    </row>
    <row r="25" spans="1:17" s="7" customFormat="1" ht="15.75">
      <c r="A25" s="220">
        <v>10</v>
      </c>
      <c r="B25" s="111">
        <v>8</v>
      </c>
      <c r="C25" s="110" t="s">
        <v>471</v>
      </c>
      <c r="D25" s="111" t="s">
        <v>330</v>
      </c>
      <c r="E25" s="111" t="s">
        <v>7</v>
      </c>
      <c r="F25" s="421">
        <v>2990</v>
      </c>
      <c r="G25" s="281"/>
      <c r="H25" s="281"/>
      <c r="I25" s="281"/>
      <c r="J25" s="281"/>
      <c r="K25" s="269"/>
      <c r="L25" s="269"/>
      <c r="M25" s="269"/>
      <c r="N25" s="269"/>
      <c r="O25" s="269"/>
      <c r="P25" s="269"/>
      <c r="Q25" s="269"/>
    </row>
    <row r="26" spans="1:17" s="7" customFormat="1" ht="15.75">
      <c r="A26" s="220">
        <v>11</v>
      </c>
      <c r="B26" s="111">
        <v>11</v>
      </c>
      <c r="C26" s="110" t="s">
        <v>472</v>
      </c>
      <c r="D26" s="111" t="s">
        <v>330</v>
      </c>
      <c r="E26" s="111" t="s">
        <v>47</v>
      </c>
      <c r="F26" s="421">
        <v>1</v>
      </c>
      <c r="G26" s="281"/>
      <c r="H26" s="281"/>
      <c r="I26" s="281"/>
      <c r="J26" s="281"/>
      <c r="K26" s="269"/>
      <c r="L26" s="269"/>
      <c r="M26" s="269"/>
      <c r="N26" s="269"/>
      <c r="O26" s="269"/>
      <c r="P26" s="269"/>
      <c r="Q26" s="269"/>
    </row>
    <row r="27" spans="1:17" s="7" customFormat="1" ht="25.5">
      <c r="A27" s="220">
        <v>12</v>
      </c>
      <c r="B27" s="220">
        <v>10</v>
      </c>
      <c r="C27" s="222" t="s">
        <v>473</v>
      </c>
      <c r="D27" s="220" t="s">
        <v>330</v>
      </c>
      <c r="E27" s="220" t="s">
        <v>47</v>
      </c>
      <c r="F27" s="422">
        <v>200</v>
      </c>
      <c r="G27" s="281"/>
      <c r="H27" s="281"/>
      <c r="I27" s="281"/>
      <c r="J27" s="281"/>
      <c r="K27" s="269"/>
      <c r="L27" s="269"/>
      <c r="M27" s="269"/>
      <c r="N27" s="269"/>
      <c r="O27" s="269"/>
      <c r="P27" s="269"/>
      <c r="Q27" s="269"/>
    </row>
    <row r="28" spans="1:17" s="7" customFormat="1" ht="15.75">
      <c r="A28" s="220">
        <v>13</v>
      </c>
      <c r="B28" s="111"/>
      <c r="C28" s="110" t="s">
        <v>241</v>
      </c>
      <c r="D28" s="111" t="s">
        <v>330</v>
      </c>
      <c r="E28" s="111" t="s">
        <v>7</v>
      </c>
      <c r="F28" s="421">
        <v>2990</v>
      </c>
      <c r="G28" s="281"/>
      <c r="H28" s="281"/>
      <c r="I28" s="281"/>
      <c r="J28" s="281"/>
      <c r="K28" s="269"/>
      <c r="L28" s="269"/>
      <c r="M28" s="269"/>
      <c r="N28" s="269"/>
      <c r="O28" s="269"/>
      <c r="P28" s="269"/>
      <c r="Q28" s="269"/>
    </row>
    <row r="29" spans="1:17" s="7" customFormat="1" ht="15.75">
      <c r="A29" s="220">
        <v>14</v>
      </c>
      <c r="B29" s="220"/>
      <c r="C29" s="110" t="s">
        <v>245</v>
      </c>
      <c r="D29" s="111"/>
      <c r="E29" s="111" t="s">
        <v>190</v>
      </c>
      <c r="F29" s="421">
        <v>1</v>
      </c>
      <c r="G29" s="281"/>
      <c r="H29" s="281"/>
      <c r="I29" s="281"/>
      <c r="J29" s="281"/>
      <c r="K29" s="269"/>
      <c r="L29" s="269"/>
      <c r="M29" s="269"/>
      <c r="N29" s="269"/>
      <c r="O29" s="269"/>
      <c r="P29" s="269"/>
      <c r="Q29" s="269"/>
    </row>
    <row r="30" spans="1:17" s="7" customFormat="1" ht="15.75">
      <c r="A30" s="220">
        <v>15</v>
      </c>
      <c r="B30" s="220"/>
      <c r="C30" s="110" t="s">
        <v>474</v>
      </c>
      <c r="D30" s="111"/>
      <c r="E30" s="111" t="s">
        <v>190</v>
      </c>
      <c r="F30" s="421">
        <v>1</v>
      </c>
      <c r="G30" s="281"/>
      <c r="H30" s="281"/>
      <c r="I30" s="281"/>
      <c r="J30" s="281"/>
      <c r="K30" s="269"/>
      <c r="L30" s="269"/>
      <c r="M30" s="269"/>
      <c r="N30" s="269"/>
      <c r="O30" s="269"/>
      <c r="P30" s="269"/>
      <c r="Q30" s="269"/>
    </row>
    <row r="31" spans="1:17" s="7" customFormat="1" ht="15.75">
      <c r="A31" s="220">
        <v>16</v>
      </c>
      <c r="B31" s="111"/>
      <c r="C31" s="110" t="s">
        <v>475</v>
      </c>
      <c r="D31" s="111"/>
      <c r="E31" s="111" t="s">
        <v>190</v>
      </c>
      <c r="F31" s="421">
        <v>1</v>
      </c>
      <c r="G31" s="281"/>
      <c r="H31" s="281"/>
      <c r="I31" s="281"/>
      <c r="J31" s="281"/>
      <c r="K31" s="269"/>
      <c r="L31" s="269"/>
      <c r="M31" s="269"/>
      <c r="N31" s="269"/>
      <c r="O31" s="269"/>
      <c r="P31" s="269"/>
      <c r="Q31" s="269"/>
    </row>
    <row r="32" spans="1:17" s="7" customFormat="1" ht="15.75">
      <c r="A32" s="220">
        <v>17</v>
      </c>
      <c r="B32" s="111"/>
      <c r="C32" s="110" t="s">
        <v>476</v>
      </c>
      <c r="D32" s="111"/>
      <c r="E32" s="111" t="s">
        <v>190</v>
      </c>
      <c r="F32" s="422">
        <v>1</v>
      </c>
      <c r="G32" s="281"/>
      <c r="H32" s="281"/>
      <c r="I32" s="281"/>
      <c r="J32" s="281"/>
      <c r="K32" s="269"/>
      <c r="L32" s="269"/>
      <c r="M32" s="269"/>
      <c r="N32" s="269"/>
      <c r="O32" s="269"/>
      <c r="P32" s="269"/>
      <c r="Q32" s="269"/>
    </row>
    <row r="33" spans="1:17" s="7" customFormat="1" ht="15.75">
      <c r="A33" s="220">
        <v>18</v>
      </c>
      <c r="B33" s="111"/>
      <c r="C33" s="110" t="s">
        <v>248</v>
      </c>
      <c r="D33" s="111"/>
      <c r="E33" s="111" t="s">
        <v>190</v>
      </c>
      <c r="F33" s="421">
        <v>1</v>
      </c>
      <c r="G33" s="281"/>
      <c r="H33" s="281"/>
      <c r="I33" s="281"/>
      <c r="J33" s="281"/>
      <c r="K33" s="269"/>
      <c r="L33" s="269"/>
      <c r="M33" s="269"/>
      <c r="N33" s="269"/>
      <c r="O33" s="269"/>
      <c r="P33" s="269"/>
      <c r="Q33" s="269"/>
    </row>
    <row r="34" spans="1:17" s="7" customFormat="1" ht="15.75" customHeight="1">
      <c r="A34" s="556" t="s">
        <v>477</v>
      </c>
      <c r="B34" s="557"/>
      <c r="C34" s="558"/>
      <c r="D34" s="223"/>
      <c r="E34" s="224"/>
      <c r="F34" s="423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</row>
    <row r="35" spans="1:17" s="7" customFormat="1" ht="25.5">
      <c r="A35" s="225">
        <v>1</v>
      </c>
      <c r="B35" s="220"/>
      <c r="C35" s="226" t="s">
        <v>478</v>
      </c>
      <c r="D35" s="220"/>
      <c r="E35" s="225" t="s">
        <v>47</v>
      </c>
      <c r="F35" s="424">
        <v>98</v>
      </c>
      <c r="G35" s="281"/>
      <c r="H35" s="281"/>
      <c r="I35" s="281"/>
      <c r="J35" s="281"/>
      <c r="K35" s="269"/>
      <c r="L35" s="269"/>
      <c r="M35" s="269"/>
      <c r="N35" s="269"/>
      <c r="O35" s="269"/>
      <c r="P35" s="269"/>
      <c r="Q35" s="269"/>
    </row>
    <row r="36" spans="1:17" s="7" customFormat="1" ht="25.5">
      <c r="A36" s="225">
        <v>2</v>
      </c>
      <c r="B36" s="220"/>
      <c r="C36" s="226" t="s">
        <v>479</v>
      </c>
      <c r="D36" s="220"/>
      <c r="E36" s="225" t="s">
        <v>47</v>
      </c>
      <c r="F36" s="283">
        <v>98</v>
      </c>
      <c r="G36" s="281"/>
      <c r="H36" s="281"/>
      <c r="I36" s="281"/>
      <c r="J36" s="281"/>
      <c r="K36" s="269"/>
      <c r="L36" s="269"/>
      <c r="M36" s="269"/>
      <c r="N36" s="269"/>
      <c r="O36" s="269"/>
      <c r="P36" s="269"/>
      <c r="Q36" s="269"/>
    </row>
    <row r="37" spans="1:17" s="7" customFormat="1" ht="15.75">
      <c r="A37" s="225">
        <v>3</v>
      </c>
      <c r="B37" s="220"/>
      <c r="C37" s="226" t="s">
        <v>480</v>
      </c>
      <c r="D37" s="220"/>
      <c r="E37" s="225" t="s">
        <v>47</v>
      </c>
      <c r="F37" s="283">
        <v>98</v>
      </c>
      <c r="G37" s="281"/>
      <c r="H37" s="281"/>
      <c r="I37" s="281"/>
      <c r="J37" s="281"/>
      <c r="K37" s="269"/>
      <c r="L37" s="269"/>
      <c r="M37" s="269"/>
      <c r="N37" s="269"/>
      <c r="O37" s="269"/>
      <c r="P37" s="269"/>
      <c r="Q37" s="269"/>
    </row>
    <row r="38" spans="1:17" s="7" customFormat="1" ht="15.75">
      <c r="A38" s="225">
        <v>4</v>
      </c>
      <c r="B38" s="220"/>
      <c r="C38" s="226" t="s">
        <v>468</v>
      </c>
      <c r="D38" s="220"/>
      <c r="E38" s="225" t="s">
        <v>47</v>
      </c>
      <c r="F38" s="283">
        <v>98</v>
      </c>
      <c r="G38" s="281"/>
      <c r="H38" s="281"/>
      <c r="I38" s="281"/>
      <c r="J38" s="281"/>
      <c r="K38" s="269"/>
      <c r="L38" s="269"/>
      <c r="M38" s="269"/>
      <c r="N38" s="269"/>
      <c r="O38" s="269"/>
      <c r="P38" s="269"/>
      <c r="Q38" s="269"/>
    </row>
    <row r="39" spans="1:17" s="7" customFormat="1" ht="15.75">
      <c r="A39" s="225">
        <v>5</v>
      </c>
      <c r="B39" s="220"/>
      <c r="C39" s="226" t="s">
        <v>481</v>
      </c>
      <c r="D39" s="220"/>
      <c r="E39" s="225" t="s">
        <v>47</v>
      </c>
      <c r="F39" s="283">
        <v>98</v>
      </c>
      <c r="G39" s="281"/>
      <c r="H39" s="281"/>
      <c r="I39" s="281"/>
      <c r="J39" s="281"/>
      <c r="K39" s="269"/>
      <c r="L39" s="269"/>
      <c r="M39" s="269"/>
      <c r="N39" s="269"/>
      <c r="O39" s="269"/>
      <c r="P39" s="269"/>
      <c r="Q39" s="269"/>
    </row>
    <row r="40" spans="1:17" s="7" customFormat="1" ht="15.75">
      <c r="A40" s="225">
        <v>6</v>
      </c>
      <c r="B40" s="220"/>
      <c r="C40" s="226" t="s">
        <v>482</v>
      </c>
      <c r="D40" s="220"/>
      <c r="E40" s="225" t="s">
        <v>7</v>
      </c>
      <c r="F40" s="283">
        <v>785</v>
      </c>
      <c r="G40" s="281"/>
      <c r="H40" s="281"/>
      <c r="I40" s="281"/>
      <c r="J40" s="281"/>
      <c r="K40" s="269"/>
      <c r="L40" s="269"/>
      <c r="M40" s="269"/>
      <c r="N40" s="269"/>
      <c r="O40" s="269"/>
      <c r="P40" s="269"/>
      <c r="Q40" s="269"/>
    </row>
    <row r="41" spans="1:17" s="7" customFormat="1" ht="15.75">
      <c r="A41" s="225">
        <v>7</v>
      </c>
      <c r="B41" s="220"/>
      <c r="C41" s="227" t="s">
        <v>483</v>
      </c>
      <c r="D41" s="220"/>
      <c r="E41" s="228" t="s">
        <v>7</v>
      </c>
      <c r="F41" s="284">
        <v>2990</v>
      </c>
      <c r="G41" s="281"/>
      <c r="H41" s="281"/>
      <c r="I41" s="281"/>
      <c r="J41" s="281"/>
      <c r="K41" s="269"/>
      <c r="L41" s="269"/>
      <c r="M41" s="269"/>
      <c r="N41" s="269"/>
      <c r="O41" s="269"/>
      <c r="P41" s="269"/>
      <c r="Q41" s="269"/>
    </row>
    <row r="42" spans="1:17" s="7" customFormat="1" ht="15.75">
      <c r="A42" s="225">
        <v>8</v>
      </c>
      <c r="B42" s="220"/>
      <c r="C42" s="229" t="s">
        <v>484</v>
      </c>
      <c r="D42" s="220"/>
      <c r="E42" s="228" t="s">
        <v>7</v>
      </c>
      <c r="F42" s="284">
        <v>2990</v>
      </c>
      <c r="G42" s="281"/>
      <c r="H42" s="281"/>
      <c r="I42" s="281"/>
      <c r="J42" s="281"/>
      <c r="K42" s="269"/>
      <c r="L42" s="269"/>
      <c r="M42" s="269"/>
      <c r="N42" s="269"/>
      <c r="O42" s="269"/>
      <c r="P42" s="269"/>
      <c r="Q42" s="269"/>
    </row>
    <row r="43" spans="1:17" s="7" customFormat="1" ht="15.75">
      <c r="A43" s="225">
        <v>9</v>
      </c>
      <c r="B43" s="220"/>
      <c r="C43" s="229" t="s">
        <v>485</v>
      </c>
      <c r="D43" s="220"/>
      <c r="E43" s="228" t="s">
        <v>7</v>
      </c>
      <c r="F43" s="284">
        <v>2990</v>
      </c>
      <c r="G43" s="281"/>
      <c r="H43" s="281"/>
      <c r="I43" s="281"/>
      <c r="J43" s="281"/>
      <c r="K43" s="269"/>
      <c r="L43" s="269"/>
      <c r="M43" s="269"/>
      <c r="N43" s="269"/>
      <c r="O43" s="269"/>
      <c r="P43" s="269"/>
      <c r="Q43" s="269"/>
    </row>
    <row r="44" spans="1:17" s="7" customFormat="1" ht="15.75">
      <c r="A44" s="225">
        <v>10</v>
      </c>
      <c r="B44" s="220"/>
      <c r="C44" s="226" t="s">
        <v>486</v>
      </c>
      <c r="D44" s="220"/>
      <c r="E44" s="225" t="s">
        <v>47</v>
      </c>
      <c r="F44" s="283">
        <v>200</v>
      </c>
      <c r="G44" s="281"/>
      <c r="H44" s="281"/>
      <c r="I44" s="281"/>
      <c r="J44" s="281"/>
      <c r="K44" s="269"/>
      <c r="L44" s="269"/>
      <c r="M44" s="269"/>
      <c r="N44" s="269"/>
      <c r="O44" s="269"/>
      <c r="P44" s="269"/>
      <c r="Q44" s="269"/>
    </row>
    <row r="45" spans="1:17" s="7" customFormat="1" ht="25.5">
      <c r="A45" s="225">
        <v>11</v>
      </c>
      <c r="B45" s="220"/>
      <c r="C45" s="226" t="s">
        <v>487</v>
      </c>
      <c r="D45" s="220"/>
      <c r="E45" s="225" t="s">
        <v>47</v>
      </c>
      <c r="F45" s="283">
        <v>1</v>
      </c>
      <c r="G45" s="281"/>
      <c r="H45" s="281"/>
      <c r="I45" s="281"/>
      <c r="J45" s="281"/>
      <c r="K45" s="269"/>
      <c r="L45" s="269"/>
      <c r="M45" s="269"/>
      <c r="N45" s="269"/>
      <c r="O45" s="269"/>
      <c r="P45" s="269"/>
      <c r="Q45" s="269"/>
    </row>
    <row r="46" spans="1:17" s="7" customFormat="1" ht="15.75">
      <c r="A46" s="225">
        <v>12</v>
      </c>
      <c r="B46" s="230"/>
      <c r="C46" s="229" t="s">
        <v>488</v>
      </c>
      <c r="D46" s="231"/>
      <c r="E46" s="225" t="s">
        <v>47</v>
      </c>
      <c r="F46" s="283">
        <v>98</v>
      </c>
      <c r="G46" s="281"/>
      <c r="H46" s="281"/>
      <c r="I46" s="281"/>
      <c r="J46" s="281"/>
      <c r="K46" s="269"/>
      <c r="L46" s="269"/>
      <c r="M46" s="269"/>
      <c r="N46" s="269"/>
      <c r="O46" s="269"/>
      <c r="P46" s="269"/>
      <c r="Q46" s="269"/>
    </row>
    <row r="47" spans="1:17" s="7" customFormat="1" ht="15.75">
      <c r="A47" s="225">
        <v>13</v>
      </c>
      <c r="B47" s="230"/>
      <c r="C47" s="229" t="s">
        <v>489</v>
      </c>
      <c r="D47" s="231"/>
      <c r="E47" s="225" t="s">
        <v>47</v>
      </c>
      <c r="F47" s="283">
        <v>1</v>
      </c>
      <c r="G47" s="281"/>
      <c r="H47" s="281"/>
      <c r="I47" s="281"/>
      <c r="J47" s="281"/>
      <c r="K47" s="269"/>
      <c r="L47" s="269"/>
      <c r="M47" s="269"/>
      <c r="N47" s="269"/>
      <c r="O47" s="269"/>
      <c r="P47" s="269"/>
      <c r="Q47" s="269"/>
    </row>
    <row r="48" spans="1:17" s="7" customFormat="1" ht="15.75">
      <c r="A48" s="547" t="s">
        <v>8</v>
      </c>
      <c r="B48" s="548"/>
      <c r="C48" s="549"/>
      <c r="D48" s="232"/>
      <c r="E48" s="211"/>
      <c r="F48" s="212"/>
      <c r="G48" s="19" t="s">
        <v>9</v>
      </c>
      <c r="H48" s="19" t="s">
        <v>9</v>
      </c>
      <c r="I48" s="19" t="s">
        <v>9</v>
      </c>
      <c r="J48" s="19" t="s">
        <v>9</v>
      </c>
      <c r="K48" s="19" t="s">
        <v>9</v>
      </c>
      <c r="L48" s="19" t="s">
        <v>9</v>
      </c>
      <c r="M48" s="190">
        <f>SUM(M16:M47)</f>
        <v>0</v>
      </c>
      <c r="N48" s="190">
        <f>SUM(N16:N47)</f>
        <v>0</v>
      </c>
      <c r="O48" s="190">
        <f>SUM(O16:O47)</f>
        <v>0</v>
      </c>
      <c r="P48" s="190">
        <f>SUM(P16:P47)</f>
        <v>0</v>
      </c>
      <c r="Q48" s="258">
        <f>SUM(Q16:Q47)</f>
        <v>0</v>
      </c>
    </row>
    <row r="49" spans="1:18" s="7" customFormat="1" ht="15.75">
      <c r="A49" s="529" t="s">
        <v>527</v>
      </c>
      <c r="B49" s="529"/>
      <c r="C49" s="529"/>
      <c r="D49" s="529"/>
      <c r="E49" s="529"/>
      <c r="F49" s="529"/>
      <c r="G49" s="529"/>
      <c r="H49" s="529"/>
      <c r="I49" s="529"/>
      <c r="J49" s="529"/>
      <c r="K49" s="529"/>
      <c r="L49" s="529"/>
      <c r="M49" s="529"/>
      <c r="N49" s="529"/>
      <c r="O49" s="529"/>
      <c r="P49" s="529"/>
      <c r="Q49" s="298"/>
      <c r="R49" s="233"/>
    </row>
    <row r="50" spans="1:17" s="7" customFormat="1" ht="15.75">
      <c r="A50" s="529" t="s">
        <v>522</v>
      </c>
      <c r="B50" s="529"/>
      <c r="C50" s="529"/>
      <c r="D50" s="529"/>
      <c r="E50" s="529"/>
      <c r="F50" s="529"/>
      <c r="G50" s="529"/>
      <c r="H50" s="529"/>
      <c r="I50" s="529"/>
      <c r="J50" s="529"/>
      <c r="K50" s="529"/>
      <c r="L50" s="529"/>
      <c r="M50" s="529"/>
      <c r="N50" s="529"/>
      <c r="O50" s="529"/>
      <c r="P50" s="529"/>
      <c r="Q50" s="299">
        <f>Q49+Q48</f>
        <v>0</v>
      </c>
    </row>
    <row r="51" spans="1:17" ht="15.75">
      <c r="A51" s="536" t="s">
        <v>496</v>
      </c>
      <c r="B51" s="537"/>
      <c r="C51" s="537"/>
      <c r="D51" s="537"/>
      <c r="E51" s="537"/>
      <c r="F51" s="537"/>
      <c r="G51" s="537"/>
      <c r="H51" s="537"/>
      <c r="I51" s="537"/>
      <c r="J51" s="537"/>
      <c r="K51" s="537"/>
      <c r="L51" s="537"/>
      <c r="M51" s="537"/>
      <c r="N51" s="537"/>
      <c r="O51" s="537"/>
      <c r="P51" s="538"/>
      <c r="Q51" s="299">
        <f>SUM(Q16:Q47)</f>
        <v>0</v>
      </c>
    </row>
    <row r="52" spans="6:16" ht="15.75">
      <c r="F52" s="6"/>
      <c r="G52" s="8"/>
      <c r="H52" s="8"/>
      <c r="I52" s="8"/>
      <c r="J52" s="8"/>
      <c r="K52" s="8"/>
      <c r="L52" s="8"/>
      <c r="M52" s="8"/>
      <c r="N52" s="8"/>
      <c r="O52" s="8"/>
      <c r="P52" s="8"/>
    </row>
    <row r="54" spans="1:8" ht="15.75">
      <c r="A54" s="493" t="s">
        <v>555</v>
      </c>
      <c r="B54" s="493"/>
      <c r="C54" s="493"/>
      <c r="D54" s="493"/>
      <c r="E54" s="493"/>
      <c r="F54" s="493"/>
      <c r="G54" s="493"/>
      <c r="H54" s="493"/>
    </row>
    <row r="55" spans="1:8" ht="15.75">
      <c r="A55" s="494" t="s">
        <v>556</v>
      </c>
      <c r="B55" s="494"/>
      <c r="C55" s="494"/>
      <c r="D55" s="494"/>
      <c r="E55" s="494"/>
      <c r="F55" s="494"/>
      <c r="G55" s="494"/>
      <c r="H55" s="494"/>
    </row>
    <row r="56" spans="1:8" ht="15.75">
      <c r="A56" s="449"/>
      <c r="B56" s="449"/>
      <c r="C56" s="449"/>
      <c r="D56" s="449"/>
      <c r="E56" s="449"/>
      <c r="F56" s="449"/>
      <c r="G56" s="449"/>
      <c r="H56" s="449"/>
    </row>
    <row r="57" spans="1:8" ht="15.75">
      <c r="A57" s="493" t="s">
        <v>557</v>
      </c>
      <c r="B57" s="493"/>
      <c r="C57" s="493"/>
      <c r="D57" s="493"/>
      <c r="E57" s="493"/>
      <c r="F57" s="493"/>
      <c r="G57" s="493"/>
      <c r="H57" s="493"/>
    </row>
    <row r="58" spans="1:8" ht="15.75">
      <c r="A58" s="494" t="s">
        <v>556</v>
      </c>
      <c r="B58" s="494"/>
      <c r="C58" s="494"/>
      <c r="D58" s="494"/>
      <c r="E58" s="494"/>
      <c r="F58" s="494"/>
      <c r="G58" s="494"/>
      <c r="H58" s="494"/>
    </row>
    <row r="59" spans="1:8" ht="15.75">
      <c r="A59" s="449"/>
      <c r="B59" s="449"/>
      <c r="C59" s="449"/>
      <c r="D59" s="449"/>
      <c r="E59" s="449"/>
      <c r="F59" s="449"/>
      <c r="G59" s="449"/>
      <c r="H59" s="449"/>
    </row>
    <row r="60" spans="1:8" ht="15.75">
      <c r="A60" s="450" t="s">
        <v>558</v>
      </c>
      <c r="B60" s="450"/>
      <c r="C60" s="450"/>
      <c r="D60" s="451"/>
      <c r="E60" s="451"/>
      <c r="F60" s="451"/>
      <c r="G60" s="451"/>
      <c r="H60" s="451"/>
    </row>
  </sheetData>
  <sheetProtection/>
  <mergeCells count="27">
    <mergeCell ref="Q13:Q14"/>
    <mergeCell ref="A7:Q7"/>
    <mergeCell ref="A9:Q9"/>
    <mergeCell ref="J1:K1"/>
    <mergeCell ref="P1:Q1"/>
    <mergeCell ref="A5:Q5"/>
    <mergeCell ref="A6:Q6"/>
    <mergeCell ref="A12:C12"/>
    <mergeCell ref="G13:K13"/>
    <mergeCell ref="A50:P50"/>
    <mergeCell ref="A51:P51"/>
    <mergeCell ref="F13:F14"/>
    <mergeCell ref="A15:C15"/>
    <mergeCell ref="A34:C34"/>
    <mergeCell ref="A13:A14"/>
    <mergeCell ref="B13:B14"/>
    <mergeCell ref="C13:C14"/>
    <mergeCell ref="A48:C48"/>
    <mergeCell ref="E13:E14"/>
    <mergeCell ref="A54:H54"/>
    <mergeCell ref="A55:H55"/>
    <mergeCell ref="A57:H57"/>
    <mergeCell ref="A58:H58"/>
    <mergeCell ref="D13:D14"/>
    <mergeCell ref="A49:P49"/>
    <mergeCell ref="L13:L14"/>
    <mergeCell ref="M13:P13"/>
  </mergeCells>
  <dataValidations count="2">
    <dataValidation type="list" allowBlank="1" showErrorMessage="1" sqref="E46:E47">
      <formula1>$D$889:$D$919</formula1>
      <formula2>0</formula2>
    </dataValidation>
    <dataValidation type="list" allowBlank="1" showErrorMessage="1" sqref="E48">
      <formula1>$E$868:$E$898</formula1>
      <formula2>0</formula2>
    </dataValidation>
  </dataValidations>
  <printOptions/>
  <pageMargins left="0.5905511811023623" right="0.5118110236220472" top="0.5118110236220472" bottom="0.5118110236220472" header="0.31496062992125984" footer="0.31496062992125984"/>
  <pageSetup firstPageNumber="10" useFirstPageNumber="1" fitToHeight="0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O42"/>
  <sheetViews>
    <sheetView zoomScaleSheetLayoutView="90" zoomScalePageLayoutView="0" workbookViewId="0" topLeftCell="A1">
      <selection activeCell="A7" sqref="A7:I7"/>
    </sheetView>
  </sheetViews>
  <sheetFormatPr defaultColWidth="9.140625" defaultRowHeight="15"/>
  <cols>
    <col min="1" max="1" width="8.28125" style="22" customWidth="1"/>
    <col min="2" max="2" width="8.7109375" style="22" customWidth="1"/>
    <col min="3" max="3" width="42.7109375" style="23" customWidth="1"/>
    <col min="4" max="4" width="17.7109375" style="23" customWidth="1"/>
    <col min="5" max="5" width="13.28125" style="24" customWidth="1"/>
    <col min="6" max="6" width="13.8515625" style="24" customWidth="1"/>
    <col min="7" max="7" width="14.140625" style="24" customWidth="1"/>
    <col min="8" max="8" width="13.57421875" style="23" customWidth="1"/>
    <col min="9" max="9" width="12.140625" style="25" customWidth="1"/>
    <col min="10" max="10" width="9.140625" style="25" customWidth="1"/>
    <col min="11" max="11" width="11.57421875" style="25" bestFit="1" customWidth="1"/>
    <col min="12" max="16384" width="9.140625" style="25" customWidth="1"/>
  </cols>
  <sheetData>
    <row r="1" spans="1:9" ht="15.75">
      <c r="A1" s="304"/>
      <c r="B1" s="304"/>
      <c r="C1" s="305"/>
      <c r="D1" s="305"/>
      <c r="E1" s="306"/>
      <c r="F1" s="307"/>
      <c r="G1" s="306"/>
      <c r="H1" s="308"/>
      <c r="I1" s="361" t="s">
        <v>549</v>
      </c>
    </row>
    <row r="2" spans="1:9" ht="15.75">
      <c r="A2" s="304"/>
      <c r="B2" s="304"/>
      <c r="C2" s="305"/>
      <c r="D2" s="305"/>
      <c r="E2" s="306"/>
      <c r="F2" s="307"/>
      <c r="G2" s="306"/>
      <c r="H2" s="295"/>
      <c r="I2" s="309"/>
    </row>
    <row r="3" spans="1:9" ht="15.75">
      <c r="A3" s="304"/>
      <c r="B3" s="304"/>
      <c r="C3" s="305"/>
      <c r="D3" s="305"/>
      <c r="E3" s="306"/>
      <c r="F3" s="306"/>
      <c r="G3" s="306"/>
      <c r="H3" s="295"/>
      <c r="I3" s="362" t="s">
        <v>553</v>
      </c>
    </row>
    <row r="4" spans="1:9" ht="15.75">
      <c r="A4" s="304"/>
      <c r="B4" s="304"/>
      <c r="C4" s="305"/>
      <c r="D4" s="305"/>
      <c r="E4" s="306"/>
      <c r="F4" s="306"/>
      <c r="G4" s="306"/>
      <c r="H4" s="305"/>
      <c r="I4" s="362" t="s">
        <v>500</v>
      </c>
    </row>
    <row r="5" spans="1:9" ht="15.75">
      <c r="A5" s="304"/>
      <c r="B5" s="304"/>
      <c r="C5" s="305"/>
      <c r="D5" s="305"/>
      <c r="E5" s="306"/>
      <c r="F5" s="306"/>
      <c r="G5" s="306"/>
      <c r="H5" s="305"/>
      <c r="I5" s="363" t="s">
        <v>501</v>
      </c>
    </row>
    <row r="6" spans="1:9" ht="15.75">
      <c r="A6" s="304"/>
      <c r="B6" s="304"/>
      <c r="C6" s="305"/>
      <c r="D6" s="305"/>
      <c r="E6" s="306"/>
      <c r="F6" s="306"/>
      <c r="G6" s="306"/>
      <c r="H6" s="305"/>
      <c r="I6" s="309"/>
    </row>
    <row r="7" spans="1:9" ht="18.75">
      <c r="A7" s="457" t="s">
        <v>25</v>
      </c>
      <c r="B7" s="457"/>
      <c r="C7" s="457"/>
      <c r="D7" s="457"/>
      <c r="E7" s="457"/>
      <c r="F7" s="457"/>
      <c r="G7" s="457"/>
      <c r="H7" s="457"/>
      <c r="I7" s="457"/>
    </row>
    <row r="8" spans="1:9" ht="15.75">
      <c r="A8" s="310"/>
      <c r="B8" s="310"/>
      <c r="C8" s="310"/>
      <c r="D8" s="310"/>
      <c r="E8" s="310"/>
      <c r="F8" s="310"/>
      <c r="G8" s="310"/>
      <c r="H8" s="310"/>
      <c r="I8" s="309"/>
    </row>
    <row r="9" spans="1:15" ht="18" customHeight="1">
      <c r="A9" s="484" t="s">
        <v>68</v>
      </c>
      <c r="B9" s="484"/>
      <c r="C9" s="484"/>
      <c r="D9" s="484"/>
      <c r="E9" s="484"/>
      <c r="F9" s="484"/>
      <c r="G9" s="484"/>
      <c r="H9" s="484"/>
      <c r="I9" s="3"/>
      <c r="J9" s="26"/>
      <c r="K9" s="26"/>
      <c r="L9" s="26"/>
      <c r="M9" s="26"/>
      <c r="N9" s="26"/>
      <c r="O9" s="26"/>
    </row>
    <row r="10" spans="1:9" ht="15.75">
      <c r="A10" s="311"/>
      <c r="B10" s="311"/>
      <c r="C10" s="311"/>
      <c r="D10" s="311"/>
      <c r="E10" s="311"/>
      <c r="F10" s="311"/>
      <c r="G10" s="311"/>
      <c r="H10" s="311"/>
      <c r="I10" s="309"/>
    </row>
    <row r="11" spans="1:9" s="27" customFormat="1" ht="15.75">
      <c r="A11" s="312"/>
      <c r="B11" s="313"/>
      <c r="C11" s="313"/>
      <c r="D11" s="314"/>
      <c r="E11" s="315"/>
      <c r="F11" s="315"/>
      <c r="G11" s="315"/>
      <c r="H11" s="315"/>
      <c r="I11" s="312"/>
    </row>
    <row r="12" spans="1:9" s="27" customFormat="1" ht="15.75">
      <c r="A12" s="312"/>
      <c r="B12" s="313"/>
      <c r="C12" s="313"/>
      <c r="D12" s="314"/>
      <c r="E12" s="315"/>
      <c r="F12" s="315"/>
      <c r="G12" s="315"/>
      <c r="H12" s="315"/>
      <c r="I12" s="312"/>
    </row>
    <row r="13" spans="1:9" s="28" customFormat="1" ht="15.75">
      <c r="A13" s="316"/>
      <c r="B13" s="316"/>
      <c r="C13" s="317"/>
      <c r="D13" s="318"/>
      <c r="E13" s="560" t="s">
        <v>36</v>
      </c>
      <c r="F13" s="560"/>
      <c r="G13" s="560"/>
      <c r="H13" s="319">
        <f>D32</f>
        <v>0</v>
      </c>
      <c r="I13" s="316"/>
    </row>
    <row r="14" spans="1:9" s="28" customFormat="1" ht="15.75">
      <c r="A14" s="316"/>
      <c r="B14" s="316"/>
      <c r="C14" s="317"/>
      <c r="D14" s="318"/>
      <c r="E14" s="320"/>
      <c r="F14" s="320"/>
      <c r="G14" s="320"/>
      <c r="H14" s="321"/>
      <c r="I14" s="316"/>
    </row>
    <row r="15" spans="1:9" s="28" customFormat="1" ht="15.75">
      <c r="A15" s="316"/>
      <c r="B15" s="322"/>
      <c r="C15" s="317"/>
      <c r="D15" s="318"/>
      <c r="E15" s="560" t="s">
        <v>26</v>
      </c>
      <c r="F15" s="560"/>
      <c r="G15" s="560"/>
      <c r="H15" s="323">
        <f>H25</f>
        <v>0</v>
      </c>
      <c r="I15" s="316"/>
    </row>
    <row r="16" spans="1:9" ht="15.75">
      <c r="A16" s="312"/>
      <c r="B16" s="316"/>
      <c r="C16" s="316"/>
      <c r="D16" s="304"/>
      <c r="E16" s="305"/>
      <c r="F16" s="305"/>
      <c r="G16" s="305"/>
      <c r="H16" s="305"/>
      <c r="I16" s="309"/>
    </row>
    <row r="17" spans="1:9" ht="15.75">
      <c r="A17" s="316"/>
      <c r="B17" s="304"/>
      <c r="C17" s="305"/>
      <c r="D17" s="305"/>
      <c r="E17" s="324"/>
      <c r="F17" s="324"/>
      <c r="G17" s="324"/>
      <c r="H17" s="305"/>
      <c r="I17" s="309"/>
    </row>
    <row r="18" spans="1:9" ht="16.5" thickBot="1">
      <c r="A18" s="317"/>
      <c r="B18" s="325"/>
      <c r="C18" s="305"/>
      <c r="D18" s="305"/>
      <c r="E18" s="309"/>
      <c r="F18" s="309"/>
      <c r="G18" s="309"/>
      <c r="H18" s="305"/>
      <c r="I18" s="309"/>
    </row>
    <row r="19" spans="1:9" s="29" customFormat="1" ht="15.75" customHeight="1">
      <c r="A19" s="458" t="s">
        <v>27</v>
      </c>
      <c r="B19" s="461" t="s">
        <v>28</v>
      </c>
      <c r="C19" s="461" t="s">
        <v>34</v>
      </c>
      <c r="D19" s="461" t="s">
        <v>35</v>
      </c>
      <c r="E19" s="561" t="s">
        <v>29</v>
      </c>
      <c r="F19" s="562"/>
      <c r="G19" s="563"/>
      <c r="H19" s="567" t="s">
        <v>30</v>
      </c>
      <c r="I19" s="570" t="s">
        <v>495</v>
      </c>
    </row>
    <row r="20" spans="1:9" s="29" customFormat="1" ht="15.75" thickBot="1">
      <c r="A20" s="459"/>
      <c r="B20" s="462"/>
      <c r="C20" s="462"/>
      <c r="D20" s="462"/>
      <c r="E20" s="564"/>
      <c r="F20" s="565"/>
      <c r="G20" s="566"/>
      <c r="H20" s="568"/>
      <c r="I20" s="571"/>
    </row>
    <row r="21" spans="1:9" s="29" customFormat="1" ht="29.25" thickBot="1">
      <c r="A21" s="460"/>
      <c r="B21" s="463"/>
      <c r="C21" s="463"/>
      <c r="D21" s="463"/>
      <c r="E21" s="326" t="s">
        <v>38</v>
      </c>
      <c r="F21" s="326" t="s">
        <v>39</v>
      </c>
      <c r="G21" s="326" t="s">
        <v>40</v>
      </c>
      <c r="H21" s="569"/>
      <c r="I21" s="572"/>
    </row>
    <row r="22" spans="1:11" s="29" customFormat="1" ht="15.75" thickBot="1">
      <c r="A22" s="327">
        <v>1</v>
      </c>
      <c r="B22" s="328" t="s">
        <v>540</v>
      </c>
      <c r="C22" s="329" t="s">
        <v>255</v>
      </c>
      <c r="D22" s="330">
        <f>'LT 2-1'!Q112</f>
        <v>0</v>
      </c>
      <c r="E22" s="331">
        <f>'LT 2-1'!N110</f>
        <v>0</v>
      </c>
      <c r="F22" s="331">
        <f>'LT 2-1'!O110</f>
        <v>0</v>
      </c>
      <c r="G22" s="331">
        <f>'LT 2-1'!P110</f>
        <v>0</v>
      </c>
      <c r="H22" s="332">
        <f>'LT 2-1'!M110</f>
        <v>0</v>
      </c>
      <c r="I22" s="333">
        <f>'LT 2-1'!Q113</f>
        <v>0</v>
      </c>
      <c r="K22" s="289"/>
    </row>
    <row r="23" spans="1:11" s="29" customFormat="1" ht="15.75" thickBot="1">
      <c r="A23" s="327">
        <v>2</v>
      </c>
      <c r="B23" s="328" t="s">
        <v>541</v>
      </c>
      <c r="C23" s="334" t="s">
        <v>257</v>
      </c>
      <c r="D23" s="330">
        <f>'LT 2-2'!Q54</f>
        <v>0</v>
      </c>
      <c r="E23" s="331">
        <f>'LT 2-2'!N52</f>
        <v>0</v>
      </c>
      <c r="F23" s="331">
        <f>'LT 2-2'!O52</f>
        <v>0</v>
      </c>
      <c r="G23" s="331">
        <f>'LT 2-2'!P52</f>
        <v>0</v>
      </c>
      <c r="H23" s="332">
        <f>'LT 2-2'!M52</f>
        <v>0</v>
      </c>
      <c r="I23" s="335">
        <f>'LT 2-2'!Q55</f>
        <v>0</v>
      </c>
      <c r="K23" s="289"/>
    </row>
    <row r="24" spans="1:11" s="29" customFormat="1" ht="15.75" thickBot="1">
      <c r="A24" s="327">
        <v>3</v>
      </c>
      <c r="B24" s="328" t="s">
        <v>542</v>
      </c>
      <c r="C24" s="334" t="s">
        <v>256</v>
      </c>
      <c r="D24" s="330">
        <f>'LT 2-3'!Q39</f>
        <v>0</v>
      </c>
      <c r="E24" s="331">
        <f>'LT 2-3'!N37</f>
        <v>0</v>
      </c>
      <c r="F24" s="331">
        <f>'LT 2-3'!O37</f>
        <v>0</v>
      </c>
      <c r="G24" s="331">
        <f>'LT 2-3'!P37</f>
        <v>0</v>
      </c>
      <c r="H24" s="332">
        <f>'LT 2-3'!M37</f>
        <v>0</v>
      </c>
      <c r="I24" s="336">
        <f>'LT 2-3'!Q40</f>
        <v>0</v>
      </c>
      <c r="K24" s="289"/>
    </row>
    <row r="25" spans="1:11" s="30" customFormat="1" ht="15" thickBot="1">
      <c r="A25" s="337"/>
      <c r="B25" s="338"/>
      <c r="C25" s="339" t="s">
        <v>31</v>
      </c>
      <c r="D25" s="340">
        <f>SUM(D22:D24)</f>
        <v>0</v>
      </c>
      <c r="E25" s="341">
        <f>SUM(E22:E24)</f>
        <v>0</v>
      </c>
      <c r="F25" s="342">
        <f>SUM(F22:F24)</f>
        <v>0</v>
      </c>
      <c r="G25" s="342">
        <f>SUM(G22:G24)</f>
        <v>0</v>
      </c>
      <c r="H25" s="343">
        <f>SUM(H22:H24)</f>
        <v>0</v>
      </c>
      <c r="I25" s="344">
        <f>I22+I23+I24</f>
        <v>0</v>
      </c>
      <c r="K25" s="290"/>
    </row>
    <row r="26" spans="1:9" s="29" customFormat="1" ht="15.75" thickBot="1">
      <c r="A26" s="345"/>
      <c r="B26" s="345"/>
      <c r="C26" s="433" t="s">
        <v>536</v>
      </c>
      <c r="D26" s="346"/>
      <c r="E26" s="347"/>
      <c r="F26" s="347"/>
      <c r="G26" s="347"/>
      <c r="H26" s="347"/>
      <c r="I26" s="348"/>
    </row>
    <row r="27" spans="1:9" s="29" customFormat="1" ht="15.75" thickBot="1">
      <c r="A27" s="345"/>
      <c r="B27" s="345"/>
      <c r="C27" s="434" t="s">
        <v>506</v>
      </c>
      <c r="D27" s="432"/>
      <c r="E27" s="347"/>
      <c r="F27" s="347"/>
      <c r="G27" s="347"/>
      <c r="H27" s="347"/>
      <c r="I27" s="348"/>
    </row>
    <row r="28" spans="1:9" s="29" customFormat="1" ht="15.75" thickBot="1">
      <c r="A28" s="345"/>
      <c r="B28" s="345"/>
      <c r="C28" s="435" t="s">
        <v>535</v>
      </c>
      <c r="D28" s="349"/>
      <c r="E28" s="347"/>
      <c r="F28" s="347"/>
      <c r="G28" s="347"/>
      <c r="H28" s="347"/>
      <c r="I28" s="348"/>
    </row>
    <row r="29" spans="1:9" s="29" customFormat="1" ht="15.75" thickBot="1">
      <c r="A29" s="345"/>
      <c r="B29" s="345"/>
      <c r="C29" s="436" t="s">
        <v>37</v>
      </c>
      <c r="D29" s="350"/>
      <c r="E29" s="347"/>
      <c r="F29" s="347"/>
      <c r="G29" s="347"/>
      <c r="H29" s="347"/>
      <c r="I29" s="348"/>
    </row>
    <row r="30" spans="1:9" s="29" customFormat="1" ht="15.75" thickBot="1">
      <c r="A30" s="345"/>
      <c r="B30" s="345"/>
      <c r="C30" s="351" t="s">
        <v>32</v>
      </c>
      <c r="D30" s="352"/>
      <c r="E30" s="347"/>
      <c r="F30" s="347"/>
      <c r="G30" s="347"/>
      <c r="H30" s="353"/>
      <c r="I30" s="348"/>
    </row>
    <row r="31" spans="1:9" ht="31.5" customHeight="1" thickBot="1">
      <c r="A31" s="304"/>
      <c r="B31" s="304"/>
      <c r="C31" s="354" t="s">
        <v>42</v>
      </c>
      <c r="D31" s="355"/>
      <c r="E31" s="356"/>
      <c r="F31" s="356"/>
      <c r="G31" s="356"/>
      <c r="H31" s="305"/>
      <c r="I31" s="309"/>
    </row>
    <row r="32" spans="1:9" ht="16.5" thickBot="1">
      <c r="A32" s="304"/>
      <c r="B32" s="304"/>
      <c r="C32" s="357" t="s">
        <v>33</v>
      </c>
      <c r="D32" s="352"/>
      <c r="E32" s="306"/>
      <c r="F32" s="306"/>
      <c r="G32" s="306"/>
      <c r="H32" s="305"/>
      <c r="I32" s="309"/>
    </row>
    <row r="33" spans="1:9" ht="15.75">
      <c r="A33" s="304"/>
      <c r="B33" s="304"/>
      <c r="C33" s="305"/>
      <c r="D33" s="305"/>
      <c r="E33" s="306"/>
      <c r="F33" s="306"/>
      <c r="G33" s="306"/>
      <c r="H33" s="305"/>
      <c r="I33" s="309"/>
    </row>
    <row r="34" spans="1:9" ht="15.75">
      <c r="A34" s="304"/>
      <c r="B34" s="304"/>
      <c r="C34" s="305"/>
      <c r="D34" s="305"/>
      <c r="E34" s="306"/>
      <c r="F34" s="306"/>
      <c r="G34" s="306"/>
      <c r="H34" s="305"/>
      <c r="I34" s="309"/>
    </row>
    <row r="35" spans="1:9" ht="15.75">
      <c r="A35" s="2" t="s">
        <v>515</v>
      </c>
      <c r="B35" s="358"/>
      <c r="C35" s="358"/>
      <c r="D35" s="305"/>
      <c r="E35" s="306"/>
      <c r="F35" s="306"/>
      <c r="G35" s="306"/>
      <c r="H35" s="305"/>
      <c r="I35" s="309"/>
    </row>
    <row r="36" spans="1:9" ht="15.75">
      <c r="A36" s="358"/>
      <c r="B36" s="358"/>
      <c r="C36" s="359" t="s">
        <v>41</v>
      </c>
      <c r="D36" s="305"/>
      <c r="E36" s="306"/>
      <c r="F36" s="306"/>
      <c r="G36" s="306"/>
      <c r="H36" s="305"/>
      <c r="I36" s="309"/>
    </row>
    <row r="37" spans="1:9" ht="15.75">
      <c r="A37" s="304"/>
      <c r="B37" s="304"/>
      <c r="C37" s="305"/>
      <c r="D37" s="305"/>
      <c r="E37" s="306"/>
      <c r="F37" s="306"/>
      <c r="G37" s="306"/>
      <c r="H37" s="305"/>
      <c r="I37" s="309"/>
    </row>
    <row r="38" spans="1:9" ht="15.75">
      <c r="A38" s="32" t="s">
        <v>516</v>
      </c>
      <c r="B38" s="358"/>
      <c r="C38" s="358"/>
      <c r="D38" s="305"/>
      <c r="E38" s="306"/>
      <c r="F38" s="306"/>
      <c r="G38" s="306"/>
      <c r="H38" s="305"/>
      <c r="I38" s="309"/>
    </row>
    <row r="39" spans="1:9" ht="15.75">
      <c r="A39" s="358"/>
      <c r="B39" s="358"/>
      <c r="C39" s="359" t="s">
        <v>41</v>
      </c>
      <c r="D39" s="305"/>
      <c r="E39" s="306"/>
      <c r="F39" s="306"/>
      <c r="G39" s="306"/>
      <c r="H39" s="305"/>
      <c r="I39" s="309"/>
    </row>
    <row r="40" spans="1:9" ht="15.75">
      <c r="A40" s="304"/>
      <c r="B40" s="304"/>
      <c r="C40" s="305"/>
      <c r="D40" s="305"/>
      <c r="E40" s="306"/>
      <c r="F40" s="306"/>
      <c r="G40" s="306"/>
      <c r="H40" s="305"/>
      <c r="I40" s="309"/>
    </row>
    <row r="41" spans="1:9" ht="15.75" customHeight="1">
      <c r="A41" s="455" t="s">
        <v>517</v>
      </c>
      <c r="B41" s="455"/>
      <c r="C41" s="455"/>
      <c r="D41" s="305"/>
      <c r="E41" s="360" t="s">
        <v>518</v>
      </c>
      <c r="F41" s="305"/>
      <c r="G41" s="305"/>
      <c r="H41" s="305"/>
      <c r="I41" s="309"/>
    </row>
    <row r="42" spans="1:9" ht="15.75">
      <c r="A42" s="304"/>
      <c r="B42" s="304"/>
      <c r="C42" s="305"/>
      <c r="D42" s="456"/>
      <c r="E42" s="456"/>
      <c r="F42" s="456"/>
      <c r="G42" s="456"/>
      <c r="H42" s="305"/>
      <c r="I42" s="309"/>
    </row>
  </sheetData>
  <sheetProtection/>
  <mergeCells count="13">
    <mergeCell ref="D42:G42"/>
    <mergeCell ref="A41:C41"/>
    <mergeCell ref="I19:I21"/>
    <mergeCell ref="A9:H9"/>
    <mergeCell ref="E13:G13"/>
    <mergeCell ref="E15:G15"/>
    <mergeCell ref="A19:A21"/>
    <mergeCell ref="B19:B21"/>
    <mergeCell ref="A7:I7"/>
    <mergeCell ref="C19:C21"/>
    <mergeCell ref="D19:D21"/>
    <mergeCell ref="E19:G20"/>
    <mergeCell ref="H19:H21"/>
  </mergeCells>
  <printOptions/>
  <pageMargins left="0.4330708661417323" right="0.4330708661417323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R123"/>
  <sheetViews>
    <sheetView zoomScalePageLayoutView="0" workbookViewId="0" topLeftCell="A1">
      <selection activeCell="A5" sqref="A5:Q5"/>
    </sheetView>
  </sheetViews>
  <sheetFormatPr defaultColWidth="9.140625" defaultRowHeight="15"/>
  <cols>
    <col min="1" max="1" width="5.00390625" style="48" customWidth="1"/>
    <col min="2" max="2" width="5.8515625" style="48" customWidth="1"/>
    <col min="3" max="3" width="54.00390625" style="2" customWidth="1"/>
    <col min="4" max="4" width="7.7109375" style="80" customWidth="1"/>
    <col min="5" max="5" width="7.57421875" style="6" customWidth="1"/>
    <col min="6" max="6" width="10.28125" style="6" customWidth="1"/>
    <col min="7" max="14" width="9.8515625" style="2" customWidth="1"/>
    <col min="15" max="15" width="10.421875" style="2" customWidth="1"/>
    <col min="16" max="16" width="9.8515625" style="2" customWidth="1"/>
    <col min="17" max="17" width="10.421875" style="2" customWidth="1"/>
    <col min="18" max="16384" width="9.140625" style="2" customWidth="1"/>
  </cols>
  <sheetData>
    <row r="1" spans="5:17" ht="15.75">
      <c r="E1" s="2"/>
      <c r="F1" s="2"/>
      <c r="J1" s="539"/>
      <c r="K1" s="539"/>
      <c r="O1" s="509" t="s">
        <v>550</v>
      </c>
      <c r="P1" s="509"/>
      <c r="Q1" s="509"/>
    </row>
    <row r="2" spans="5:17" ht="15.75">
      <c r="E2" s="2"/>
      <c r="F2" s="2"/>
      <c r="J2" s="18"/>
      <c r="K2" s="18"/>
      <c r="P2" s="17"/>
      <c r="Q2" s="20"/>
    </row>
    <row r="3" spans="5:17" ht="15.75">
      <c r="E3" s="2"/>
      <c r="F3" s="2"/>
      <c r="J3" s="18"/>
      <c r="K3" s="18"/>
      <c r="P3" s="17"/>
      <c r="Q3" s="20"/>
    </row>
    <row r="4" spans="5:17" ht="15.75">
      <c r="E4" s="2"/>
      <c r="F4" s="2"/>
      <c r="J4" s="18"/>
      <c r="K4" s="18"/>
      <c r="P4" s="17"/>
      <c r="Q4" s="31"/>
    </row>
    <row r="5" spans="1:17" ht="18.75">
      <c r="A5" s="540" t="s">
        <v>538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  <c r="Q5" s="540"/>
    </row>
    <row r="6" spans="1:17" ht="15.75">
      <c r="A6" s="541" t="s">
        <v>69</v>
      </c>
      <c r="B6" s="541"/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</row>
    <row r="7" spans="1:17" ht="15.75">
      <c r="A7" s="49"/>
      <c r="B7" s="49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</row>
    <row r="8" spans="1:17" ht="15.75">
      <c r="A8" s="302" t="s">
        <v>529</v>
      </c>
      <c r="B8" s="133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135"/>
    </row>
    <row r="9" spans="1:17" ht="15.75">
      <c r="A9" s="513" t="s">
        <v>530</v>
      </c>
      <c r="B9" s="513"/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3"/>
      <c r="O9" s="513"/>
      <c r="P9" s="513"/>
      <c r="Q9" s="513"/>
    </row>
    <row r="10" spans="1:17" ht="15.75">
      <c r="A10" s="302" t="s">
        <v>534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</row>
    <row r="11" spans="1:17" ht="15.75">
      <c r="A11" s="443" t="s">
        <v>552</v>
      </c>
      <c r="B11" s="445"/>
      <c r="C11" s="445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</row>
    <row r="12" spans="1:17" ht="15.75">
      <c r="A12" s="576" t="s">
        <v>514</v>
      </c>
      <c r="B12" s="576"/>
      <c r="C12" s="576"/>
      <c r="D12" s="1"/>
      <c r="E12" s="1"/>
      <c r="F12" s="1"/>
      <c r="G12" s="1"/>
      <c r="H12" s="1"/>
      <c r="I12" s="1"/>
      <c r="J12" s="1"/>
      <c r="K12" s="1"/>
      <c r="L12" s="1"/>
      <c r="M12" s="3"/>
      <c r="N12" s="3"/>
      <c r="O12" s="4"/>
      <c r="P12" s="4"/>
      <c r="Q12" s="4"/>
    </row>
    <row r="13" spans="1:17" ht="15.75" customHeight="1">
      <c r="A13" s="523" t="s">
        <v>1</v>
      </c>
      <c r="B13" s="524" t="s">
        <v>258</v>
      </c>
      <c r="C13" s="526" t="s">
        <v>2</v>
      </c>
      <c r="D13" s="524" t="s">
        <v>310</v>
      </c>
      <c r="E13" s="526" t="s">
        <v>259</v>
      </c>
      <c r="F13" s="545" t="s">
        <v>0</v>
      </c>
      <c r="G13" s="545" t="s">
        <v>5</v>
      </c>
      <c r="H13" s="545"/>
      <c r="I13" s="545"/>
      <c r="J13" s="545"/>
      <c r="K13" s="545"/>
      <c r="L13" s="546" t="s">
        <v>14</v>
      </c>
      <c r="M13" s="530" t="s">
        <v>6</v>
      </c>
      <c r="N13" s="531"/>
      <c r="O13" s="531"/>
      <c r="P13" s="532"/>
      <c r="Q13" s="546" t="s">
        <v>17</v>
      </c>
    </row>
    <row r="14" spans="1:17" ht="51">
      <c r="A14" s="523"/>
      <c r="B14" s="525"/>
      <c r="C14" s="526"/>
      <c r="D14" s="525"/>
      <c r="E14" s="526"/>
      <c r="F14" s="545"/>
      <c r="G14" s="34" t="s">
        <v>3</v>
      </c>
      <c r="H14" s="34" t="s">
        <v>10</v>
      </c>
      <c r="I14" s="34" t="s">
        <v>11</v>
      </c>
      <c r="J14" s="34" t="s">
        <v>12</v>
      </c>
      <c r="K14" s="34" t="s">
        <v>13</v>
      </c>
      <c r="L14" s="546"/>
      <c r="M14" s="5" t="s">
        <v>186</v>
      </c>
      <c r="N14" s="12" t="s">
        <v>15</v>
      </c>
      <c r="O14" s="12" t="s">
        <v>12</v>
      </c>
      <c r="P14" s="12" t="s">
        <v>16</v>
      </c>
      <c r="Q14" s="546"/>
    </row>
    <row r="15" spans="1:17" ht="15.75">
      <c r="A15" s="50">
        <v>1</v>
      </c>
      <c r="B15" s="96"/>
      <c r="C15" s="41" t="s">
        <v>70</v>
      </c>
      <c r="D15" s="9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5.75">
      <c r="A16" s="51" t="s">
        <v>43</v>
      </c>
      <c r="B16" s="77" t="s">
        <v>132</v>
      </c>
      <c r="C16" s="36" t="s">
        <v>300</v>
      </c>
      <c r="D16" s="90" t="s">
        <v>311</v>
      </c>
      <c r="E16" s="37" t="s">
        <v>73</v>
      </c>
      <c r="F16" s="425">
        <v>1</v>
      </c>
      <c r="G16" s="106"/>
      <c r="H16" s="106"/>
      <c r="I16" s="106"/>
      <c r="J16" s="106"/>
      <c r="K16" s="107"/>
      <c r="L16" s="107"/>
      <c r="M16" s="107"/>
      <c r="N16" s="107"/>
      <c r="O16" s="107"/>
      <c r="P16" s="107"/>
      <c r="Q16" s="107"/>
    </row>
    <row r="17" spans="1:17" ht="15.75">
      <c r="A17" s="51" t="s">
        <v>44</v>
      </c>
      <c r="B17" s="77" t="s">
        <v>132</v>
      </c>
      <c r="C17" s="36" t="s">
        <v>301</v>
      </c>
      <c r="D17" s="90" t="s">
        <v>311</v>
      </c>
      <c r="E17" s="37" t="s">
        <v>73</v>
      </c>
      <c r="F17" s="426">
        <v>1</v>
      </c>
      <c r="G17" s="106"/>
      <c r="H17" s="106"/>
      <c r="I17" s="106"/>
      <c r="J17" s="106"/>
      <c r="K17" s="107"/>
      <c r="L17" s="107"/>
      <c r="M17" s="107"/>
      <c r="N17" s="107"/>
      <c r="O17" s="107"/>
      <c r="P17" s="107"/>
      <c r="Q17" s="107"/>
    </row>
    <row r="18" spans="1:17" ht="15.75">
      <c r="A18" s="51" t="s">
        <v>337</v>
      </c>
      <c r="B18" s="77" t="s">
        <v>228</v>
      </c>
      <c r="C18" s="36" t="s">
        <v>545</v>
      </c>
      <c r="D18" s="92" t="s">
        <v>312</v>
      </c>
      <c r="E18" s="37" t="s">
        <v>73</v>
      </c>
      <c r="F18" s="425">
        <v>1</v>
      </c>
      <c r="G18" s="106"/>
      <c r="H18" s="106"/>
      <c r="I18" s="106"/>
      <c r="J18" s="106"/>
      <c r="K18" s="107"/>
      <c r="L18" s="107"/>
      <c r="M18" s="107"/>
      <c r="N18" s="107"/>
      <c r="O18" s="107"/>
      <c r="P18" s="107"/>
      <c r="Q18" s="107"/>
    </row>
    <row r="19" spans="1:17" ht="15.75">
      <c r="A19" s="51" t="s">
        <v>45</v>
      </c>
      <c r="B19" s="77" t="s">
        <v>228</v>
      </c>
      <c r="C19" s="36" t="s">
        <v>302</v>
      </c>
      <c r="D19" s="92" t="s">
        <v>312</v>
      </c>
      <c r="E19" s="37" t="s">
        <v>73</v>
      </c>
      <c r="F19" s="426">
        <v>1</v>
      </c>
      <c r="G19" s="106"/>
      <c r="H19" s="106"/>
      <c r="I19" s="106"/>
      <c r="J19" s="106"/>
      <c r="K19" s="107"/>
      <c r="L19" s="107"/>
      <c r="M19" s="107"/>
      <c r="N19" s="107"/>
      <c r="O19" s="107"/>
      <c r="P19" s="107"/>
      <c r="Q19" s="107"/>
    </row>
    <row r="20" spans="1:17" ht="15.75">
      <c r="A20" s="51" t="s">
        <v>46</v>
      </c>
      <c r="B20" s="77" t="s">
        <v>228</v>
      </c>
      <c r="C20" s="36" t="s">
        <v>303</v>
      </c>
      <c r="D20" s="92" t="s">
        <v>312</v>
      </c>
      <c r="E20" s="37" t="s">
        <v>73</v>
      </c>
      <c r="F20" s="426">
        <v>1</v>
      </c>
      <c r="G20" s="106"/>
      <c r="H20" s="106"/>
      <c r="I20" s="106"/>
      <c r="J20" s="106"/>
      <c r="K20" s="107"/>
      <c r="L20" s="107"/>
      <c r="M20" s="107"/>
      <c r="N20" s="107"/>
      <c r="O20" s="107"/>
      <c r="P20" s="107"/>
      <c r="Q20" s="107"/>
    </row>
    <row r="21" spans="1:17" ht="15.75">
      <c r="A21" s="51" t="s">
        <v>304</v>
      </c>
      <c r="B21" s="77" t="s">
        <v>229</v>
      </c>
      <c r="C21" s="36" t="s">
        <v>71</v>
      </c>
      <c r="D21" s="92" t="s">
        <v>312</v>
      </c>
      <c r="E21" s="37" t="s">
        <v>73</v>
      </c>
      <c r="F21" s="426">
        <v>1</v>
      </c>
      <c r="G21" s="106"/>
      <c r="H21" s="106"/>
      <c r="I21" s="106"/>
      <c r="J21" s="106"/>
      <c r="K21" s="107"/>
      <c r="L21" s="107"/>
      <c r="M21" s="107"/>
      <c r="N21" s="107"/>
      <c r="O21" s="107"/>
      <c r="P21" s="107"/>
      <c r="Q21" s="107"/>
    </row>
    <row r="22" spans="1:17" ht="15.75">
      <c r="A22" s="51" t="s">
        <v>547</v>
      </c>
      <c r="B22" s="77" t="s">
        <v>229</v>
      </c>
      <c r="C22" s="36" t="s">
        <v>72</v>
      </c>
      <c r="D22" s="92" t="s">
        <v>312</v>
      </c>
      <c r="E22" s="37" t="s">
        <v>47</v>
      </c>
      <c r="F22" s="426">
        <v>4</v>
      </c>
      <c r="G22" s="106"/>
      <c r="H22" s="106"/>
      <c r="I22" s="106"/>
      <c r="J22" s="106"/>
      <c r="K22" s="107"/>
      <c r="L22" s="107"/>
      <c r="M22" s="107"/>
      <c r="N22" s="107"/>
      <c r="O22" s="107"/>
      <c r="P22" s="107"/>
      <c r="Q22" s="107"/>
    </row>
    <row r="23" spans="1:17" ht="15.75">
      <c r="A23" s="50">
        <v>2</v>
      </c>
      <c r="B23" s="97"/>
      <c r="C23" s="41" t="s">
        <v>74</v>
      </c>
      <c r="D23" s="101"/>
      <c r="E23" s="11"/>
      <c r="F23" s="427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25.5">
      <c r="A24" s="51" t="s">
        <v>48</v>
      </c>
      <c r="B24" s="78" t="s">
        <v>260</v>
      </c>
      <c r="C24" s="38" t="s">
        <v>75</v>
      </c>
      <c r="D24" s="93" t="s">
        <v>313</v>
      </c>
      <c r="E24" s="37" t="s">
        <v>67</v>
      </c>
      <c r="F24" s="426">
        <v>565.5</v>
      </c>
      <c r="G24" s="106"/>
      <c r="H24" s="106"/>
      <c r="I24" s="106"/>
      <c r="J24" s="106"/>
      <c r="K24" s="107"/>
      <c r="L24" s="107"/>
      <c r="M24" s="107"/>
      <c r="N24" s="107"/>
      <c r="O24" s="107"/>
      <c r="P24" s="107"/>
      <c r="Q24" s="107"/>
    </row>
    <row r="25" spans="1:17" ht="25.5">
      <c r="A25" s="51" t="s">
        <v>49</v>
      </c>
      <c r="B25" s="78" t="s">
        <v>261</v>
      </c>
      <c r="C25" s="38" t="s">
        <v>76</v>
      </c>
      <c r="D25" s="95" t="s">
        <v>312</v>
      </c>
      <c r="E25" s="37" t="s">
        <v>67</v>
      </c>
      <c r="F25" s="426">
        <v>13</v>
      </c>
      <c r="G25" s="106"/>
      <c r="H25" s="106"/>
      <c r="I25" s="106"/>
      <c r="J25" s="106"/>
      <c r="K25" s="107"/>
      <c r="L25" s="107"/>
      <c r="M25" s="107"/>
      <c r="N25" s="107"/>
      <c r="O25" s="107"/>
      <c r="P25" s="107"/>
      <c r="Q25" s="107"/>
    </row>
    <row r="26" spans="1:17" ht="25.5">
      <c r="A26" s="51" t="s">
        <v>50</v>
      </c>
      <c r="B26" s="78" t="s">
        <v>262</v>
      </c>
      <c r="C26" s="39" t="s">
        <v>77</v>
      </c>
      <c r="D26" s="95" t="s">
        <v>312</v>
      </c>
      <c r="E26" s="37" t="s">
        <v>79</v>
      </c>
      <c r="F26" s="426">
        <v>1.3</v>
      </c>
      <c r="G26" s="106"/>
      <c r="H26" s="106"/>
      <c r="I26" s="106"/>
      <c r="J26" s="106"/>
      <c r="K26" s="107"/>
      <c r="L26" s="107"/>
      <c r="M26" s="107"/>
      <c r="N26" s="107"/>
      <c r="O26" s="107"/>
      <c r="P26" s="107"/>
      <c r="Q26" s="107"/>
    </row>
    <row r="27" spans="1:17" ht="25.5">
      <c r="A27" s="51" t="s">
        <v>51</v>
      </c>
      <c r="B27" s="78" t="s">
        <v>263</v>
      </c>
      <c r="C27" s="39" t="s">
        <v>78</v>
      </c>
      <c r="D27" s="93" t="s">
        <v>313</v>
      </c>
      <c r="E27" s="37" t="s">
        <v>67</v>
      </c>
      <c r="F27" s="426">
        <v>565.5</v>
      </c>
      <c r="G27" s="106"/>
      <c r="H27" s="106"/>
      <c r="I27" s="106"/>
      <c r="J27" s="106"/>
      <c r="K27" s="107"/>
      <c r="L27" s="107"/>
      <c r="M27" s="107"/>
      <c r="N27" s="107"/>
      <c r="O27" s="107"/>
      <c r="P27" s="107"/>
      <c r="Q27" s="107"/>
    </row>
    <row r="28" spans="1:17" ht="15.75">
      <c r="A28" s="52">
        <v>3</v>
      </c>
      <c r="B28" s="98"/>
      <c r="C28" s="41" t="s">
        <v>80</v>
      </c>
      <c r="D28" s="102"/>
      <c r="E28" s="11"/>
      <c r="F28" s="427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25.5">
      <c r="A29" s="51" t="s">
        <v>52</v>
      </c>
      <c r="B29" s="78" t="s">
        <v>229</v>
      </c>
      <c r="C29" s="36" t="s">
        <v>81</v>
      </c>
      <c r="D29" s="95" t="s">
        <v>312</v>
      </c>
      <c r="E29" s="37" t="s">
        <v>7</v>
      </c>
      <c r="F29" s="426">
        <v>295.2</v>
      </c>
      <c r="G29" s="106"/>
      <c r="H29" s="106"/>
      <c r="I29" s="106"/>
      <c r="J29" s="106"/>
      <c r="K29" s="107"/>
      <c r="L29" s="107"/>
      <c r="M29" s="107"/>
      <c r="N29" s="107"/>
      <c r="O29" s="107"/>
      <c r="P29" s="107"/>
      <c r="Q29" s="107"/>
    </row>
    <row r="30" spans="1:17" ht="15.75">
      <c r="A30" s="51" t="s">
        <v>53</v>
      </c>
      <c r="B30" s="78" t="s">
        <v>264</v>
      </c>
      <c r="C30" s="36" t="s">
        <v>82</v>
      </c>
      <c r="D30" s="95" t="s">
        <v>312</v>
      </c>
      <c r="E30" s="37" t="s">
        <v>79</v>
      </c>
      <c r="F30" s="426">
        <v>0.9</v>
      </c>
      <c r="G30" s="106"/>
      <c r="H30" s="106"/>
      <c r="I30" s="106"/>
      <c r="J30" s="106"/>
      <c r="K30" s="107"/>
      <c r="L30" s="107"/>
      <c r="M30" s="107"/>
      <c r="N30" s="107"/>
      <c r="O30" s="107"/>
      <c r="P30" s="107"/>
      <c r="Q30" s="107"/>
    </row>
    <row r="31" spans="1:17" ht="25.5">
      <c r="A31" s="51" t="s">
        <v>54</v>
      </c>
      <c r="B31" s="78" t="s">
        <v>264</v>
      </c>
      <c r="C31" s="36" t="s">
        <v>83</v>
      </c>
      <c r="D31" s="93" t="s">
        <v>314</v>
      </c>
      <c r="E31" s="37" t="s">
        <v>79</v>
      </c>
      <c r="F31" s="426">
        <v>0.45</v>
      </c>
      <c r="G31" s="106"/>
      <c r="H31" s="106"/>
      <c r="I31" s="106"/>
      <c r="J31" s="106"/>
      <c r="K31" s="107"/>
      <c r="L31" s="107"/>
      <c r="M31" s="107"/>
      <c r="N31" s="107"/>
      <c r="O31" s="107"/>
      <c r="P31" s="107"/>
      <c r="Q31" s="107"/>
    </row>
    <row r="32" spans="1:17" ht="25.5">
      <c r="A32" s="51" t="s">
        <v>55</v>
      </c>
      <c r="B32" s="78" t="s">
        <v>265</v>
      </c>
      <c r="C32" s="36" t="s">
        <v>84</v>
      </c>
      <c r="D32" s="93" t="s">
        <v>315</v>
      </c>
      <c r="E32" s="37" t="s">
        <v>67</v>
      </c>
      <c r="F32" s="426">
        <v>3129.7</v>
      </c>
      <c r="G32" s="106"/>
      <c r="H32" s="106"/>
      <c r="I32" s="106"/>
      <c r="J32" s="106"/>
      <c r="K32" s="107"/>
      <c r="L32" s="107"/>
      <c r="M32" s="107"/>
      <c r="N32" s="107"/>
      <c r="O32" s="107"/>
      <c r="P32" s="107"/>
      <c r="Q32" s="107"/>
    </row>
    <row r="33" spans="1:17" ht="25.5">
      <c r="A33" s="51" t="s">
        <v>56</v>
      </c>
      <c r="B33" s="78" t="s">
        <v>261</v>
      </c>
      <c r="C33" s="36" t="s">
        <v>85</v>
      </c>
      <c r="D33" s="93" t="s">
        <v>314</v>
      </c>
      <c r="E33" s="37" t="s">
        <v>67</v>
      </c>
      <c r="F33" s="426">
        <v>104.65</v>
      </c>
      <c r="G33" s="106"/>
      <c r="H33" s="106"/>
      <c r="I33" s="106"/>
      <c r="J33" s="106"/>
      <c r="K33" s="107"/>
      <c r="L33" s="107"/>
      <c r="M33" s="107"/>
      <c r="N33" s="107"/>
      <c r="O33" s="107"/>
      <c r="P33" s="107"/>
      <c r="Q33" s="107"/>
    </row>
    <row r="34" spans="1:17" ht="38.25">
      <c r="A34" s="51" t="s">
        <v>57</v>
      </c>
      <c r="B34" s="78" t="s">
        <v>261</v>
      </c>
      <c r="C34" s="36" t="s">
        <v>86</v>
      </c>
      <c r="D34" s="93" t="s">
        <v>314</v>
      </c>
      <c r="E34" s="37" t="s">
        <v>67</v>
      </c>
      <c r="F34" s="426">
        <v>10</v>
      </c>
      <c r="G34" s="106"/>
      <c r="H34" s="106"/>
      <c r="I34" s="106"/>
      <c r="J34" s="106"/>
      <c r="K34" s="107"/>
      <c r="L34" s="107"/>
      <c r="M34" s="107"/>
      <c r="N34" s="107"/>
      <c r="O34" s="107"/>
      <c r="P34" s="107"/>
      <c r="Q34" s="107"/>
    </row>
    <row r="35" spans="1:17" ht="15.75">
      <c r="A35" s="51" t="s">
        <v>58</v>
      </c>
      <c r="B35" s="78" t="s">
        <v>266</v>
      </c>
      <c r="C35" s="36" t="s">
        <v>87</v>
      </c>
      <c r="D35" s="93" t="s">
        <v>316</v>
      </c>
      <c r="E35" s="37" t="s">
        <v>79</v>
      </c>
      <c r="F35" s="426">
        <v>0.7</v>
      </c>
      <c r="G35" s="106"/>
      <c r="H35" s="106"/>
      <c r="I35" s="106"/>
      <c r="J35" s="106"/>
      <c r="K35" s="107"/>
      <c r="L35" s="107"/>
      <c r="M35" s="107"/>
      <c r="N35" s="107"/>
      <c r="O35" s="107"/>
      <c r="P35" s="107"/>
      <c r="Q35" s="107"/>
    </row>
    <row r="36" spans="1:17" ht="25.5">
      <c r="A36" s="51" t="s">
        <v>59</v>
      </c>
      <c r="B36" s="78" t="s">
        <v>266</v>
      </c>
      <c r="C36" s="36" t="s">
        <v>88</v>
      </c>
      <c r="D36" s="93" t="s">
        <v>316</v>
      </c>
      <c r="E36" s="37" t="s">
        <v>7</v>
      </c>
      <c r="F36" s="426">
        <v>295.2</v>
      </c>
      <c r="G36" s="106"/>
      <c r="H36" s="106"/>
      <c r="I36" s="106"/>
      <c r="J36" s="106"/>
      <c r="K36" s="107"/>
      <c r="L36" s="107"/>
      <c r="M36" s="107"/>
      <c r="N36" s="107"/>
      <c r="O36" s="107"/>
      <c r="P36" s="107"/>
      <c r="Q36" s="107"/>
    </row>
    <row r="37" spans="1:17" ht="15.75">
      <c r="A37" s="51" t="s">
        <v>60</v>
      </c>
      <c r="B37" s="78" t="s">
        <v>267</v>
      </c>
      <c r="C37" s="36" t="s">
        <v>89</v>
      </c>
      <c r="D37" s="93" t="s">
        <v>316</v>
      </c>
      <c r="E37" s="37" t="s">
        <v>18</v>
      </c>
      <c r="F37" s="426">
        <v>21173.7</v>
      </c>
      <c r="G37" s="106"/>
      <c r="H37" s="106"/>
      <c r="I37" s="106"/>
      <c r="J37" s="106"/>
      <c r="K37" s="107"/>
      <c r="L37" s="107"/>
      <c r="M37" s="107"/>
      <c r="N37" s="107"/>
      <c r="O37" s="107"/>
      <c r="P37" s="107"/>
      <c r="Q37" s="107"/>
    </row>
    <row r="38" spans="1:17" ht="15.75">
      <c r="A38" s="51" t="s">
        <v>61</v>
      </c>
      <c r="B38" s="77" t="s">
        <v>266</v>
      </c>
      <c r="C38" s="36" t="s">
        <v>90</v>
      </c>
      <c r="D38" s="93" t="s">
        <v>316</v>
      </c>
      <c r="E38" s="37" t="s">
        <v>94</v>
      </c>
      <c r="F38" s="426">
        <v>525</v>
      </c>
      <c r="G38" s="106"/>
      <c r="H38" s="106"/>
      <c r="I38" s="106"/>
      <c r="J38" s="106"/>
      <c r="K38" s="107"/>
      <c r="L38" s="107"/>
      <c r="M38" s="107"/>
      <c r="N38" s="107"/>
      <c r="O38" s="107"/>
      <c r="P38" s="107"/>
      <c r="Q38" s="107"/>
    </row>
    <row r="39" spans="1:17" ht="38.25">
      <c r="A39" s="51" t="s">
        <v>62</v>
      </c>
      <c r="B39" s="77" t="s">
        <v>268</v>
      </c>
      <c r="C39" s="36" t="s">
        <v>91</v>
      </c>
      <c r="D39" s="93" t="s">
        <v>317</v>
      </c>
      <c r="E39" s="37" t="s">
        <v>79</v>
      </c>
      <c r="F39" s="426">
        <v>312.4</v>
      </c>
      <c r="G39" s="106"/>
      <c r="H39" s="106"/>
      <c r="I39" s="106"/>
      <c r="J39" s="106"/>
      <c r="K39" s="107"/>
      <c r="L39" s="107"/>
      <c r="M39" s="107"/>
      <c r="N39" s="107"/>
      <c r="O39" s="107"/>
      <c r="P39" s="107"/>
      <c r="Q39" s="107"/>
    </row>
    <row r="40" spans="1:17" ht="38.25">
      <c r="A40" s="51" t="s">
        <v>63</v>
      </c>
      <c r="B40" s="77" t="s">
        <v>266</v>
      </c>
      <c r="C40" s="40" t="s">
        <v>92</v>
      </c>
      <c r="D40" s="93" t="s">
        <v>317</v>
      </c>
      <c r="E40" s="37" t="s">
        <v>7</v>
      </c>
      <c r="F40" s="426">
        <v>287.3</v>
      </c>
      <c r="G40" s="106"/>
      <c r="H40" s="106"/>
      <c r="I40" s="106"/>
      <c r="J40" s="106"/>
      <c r="K40" s="107"/>
      <c r="L40" s="107"/>
      <c r="M40" s="107"/>
      <c r="N40" s="107"/>
      <c r="O40" s="107"/>
      <c r="P40" s="107"/>
      <c r="Q40" s="107"/>
    </row>
    <row r="41" spans="1:17" ht="15.75">
      <c r="A41" s="47" t="s">
        <v>64</v>
      </c>
      <c r="B41" s="77" t="s">
        <v>269</v>
      </c>
      <c r="C41" s="36" t="s">
        <v>93</v>
      </c>
      <c r="D41" s="93" t="s">
        <v>316</v>
      </c>
      <c r="E41" s="37" t="s">
        <v>47</v>
      </c>
      <c r="F41" s="426">
        <v>5</v>
      </c>
      <c r="G41" s="106"/>
      <c r="H41" s="106"/>
      <c r="I41" s="106"/>
      <c r="J41" s="106"/>
      <c r="K41" s="107"/>
      <c r="L41" s="107"/>
      <c r="M41" s="107"/>
      <c r="N41" s="107"/>
      <c r="O41" s="107"/>
      <c r="P41" s="107"/>
      <c r="Q41" s="107"/>
    </row>
    <row r="42" spans="1:17" ht="15.75">
      <c r="A42" s="52">
        <v>4</v>
      </c>
      <c r="B42" s="99"/>
      <c r="C42" s="42" t="s">
        <v>95</v>
      </c>
      <c r="D42" s="101"/>
      <c r="E42" s="11"/>
      <c r="F42" s="427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5.75">
      <c r="A43" s="47" t="s">
        <v>22</v>
      </c>
      <c r="B43" s="77" t="s">
        <v>270</v>
      </c>
      <c r="C43" s="36" t="s">
        <v>96</v>
      </c>
      <c r="D43" s="93" t="s">
        <v>318</v>
      </c>
      <c r="E43" s="37" t="s">
        <v>79</v>
      </c>
      <c r="F43" s="426">
        <v>15.9</v>
      </c>
      <c r="G43" s="106"/>
      <c r="H43" s="106"/>
      <c r="I43" s="106"/>
      <c r="J43" s="106"/>
      <c r="K43" s="107"/>
      <c r="L43" s="107"/>
      <c r="M43" s="107"/>
      <c r="N43" s="107"/>
      <c r="O43" s="107"/>
      <c r="P43" s="107"/>
      <c r="Q43" s="107"/>
    </row>
    <row r="44" spans="1:17" ht="15.75">
      <c r="A44" s="47" t="s">
        <v>23</v>
      </c>
      <c r="B44" s="77" t="s">
        <v>230</v>
      </c>
      <c r="C44" s="36" t="s">
        <v>97</v>
      </c>
      <c r="D44" s="93" t="s">
        <v>318</v>
      </c>
      <c r="E44" s="37" t="s">
        <v>67</v>
      </c>
      <c r="F44" s="426">
        <v>172.8</v>
      </c>
      <c r="G44" s="106"/>
      <c r="H44" s="106"/>
      <c r="I44" s="106"/>
      <c r="J44" s="106"/>
      <c r="K44" s="107"/>
      <c r="L44" s="107"/>
      <c r="M44" s="107"/>
      <c r="N44" s="107"/>
      <c r="O44" s="107"/>
      <c r="P44" s="107"/>
      <c r="Q44" s="107"/>
    </row>
    <row r="45" spans="1:17" s="7" customFormat="1" ht="15.75">
      <c r="A45" s="105" t="s">
        <v>24</v>
      </c>
      <c r="B45" s="77" t="s">
        <v>271</v>
      </c>
      <c r="C45" s="36" t="s">
        <v>98</v>
      </c>
      <c r="D45" s="93" t="s">
        <v>318</v>
      </c>
      <c r="E45" s="37" t="s">
        <v>79</v>
      </c>
      <c r="F45" s="426">
        <v>28.5</v>
      </c>
      <c r="G45" s="106"/>
      <c r="H45" s="106"/>
      <c r="I45" s="106"/>
      <c r="J45" s="106"/>
      <c r="K45" s="107"/>
      <c r="L45" s="107"/>
      <c r="M45" s="107"/>
      <c r="N45" s="107"/>
      <c r="O45" s="107"/>
      <c r="P45" s="107"/>
      <c r="Q45" s="107"/>
    </row>
    <row r="46" spans="1:17" ht="15.75">
      <c r="A46" s="51" t="s">
        <v>65</v>
      </c>
      <c r="B46" s="77" t="s">
        <v>272</v>
      </c>
      <c r="C46" s="36" t="s">
        <v>99</v>
      </c>
      <c r="D46" s="93" t="s">
        <v>318</v>
      </c>
      <c r="E46" s="37" t="s">
        <v>79</v>
      </c>
      <c r="F46" s="426">
        <v>27.5</v>
      </c>
      <c r="G46" s="106"/>
      <c r="H46" s="106"/>
      <c r="I46" s="106"/>
      <c r="J46" s="106"/>
      <c r="K46" s="107"/>
      <c r="L46" s="107"/>
      <c r="M46" s="107"/>
      <c r="N46" s="107"/>
      <c r="O46" s="107"/>
      <c r="P46" s="107"/>
      <c r="Q46" s="107"/>
    </row>
    <row r="47" spans="1:17" ht="25.5">
      <c r="A47" s="47" t="s">
        <v>66</v>
      </c>
      <c r="B47" s="77" t="s">
        <v>271</v>
      </c>
      <c r="C47" s="36" t="s">
        <v>100</v>
      </c>
      <c r="D47" s="93" t="s">
        <v>319</v>
      </c>
      <c r="E47" s="37" t="s">
        <v>79</v>
      </c>
      <c r="F47" s="426">
        <v>396.9</v>
      </c>
      <c r="G47" s="106"/>
      <c r="H47" s="106"/>
      <c r="I47" s="106"/>
      <c r="J47" s="106"/>
      <c r="K47" s="107"/>
      <c r="L47" s="107"/>
      <c r="M47" s="107"/>
      <c r="N47" s="107"/>
      <c r="O47" s="107"/>
      <c r="P47" s="107"/>
      <c r="Q47" s="107"/>
    </row>
    <row r="48" spans="1:17" ht="25.5">
      <c r="A48" s="53">
        <v>5</v>
      </c>
      <c r="B48" s="100"/>
      <c r="C48" s="43" t="s">
        <v>101</v>
      </c>
      <c r="D48" s="101"/>
      <c r="E48" s="44"/>
      <c r="F48" s="428"/>
      <c r="G48" s="45"/>
      <c r="H48" s="45"/>
      <c r="I48" s="45"/>
      <c r="J48" s="46"/>
      <c r="K48" s="45"/>
      <c r="L48" s="45"/>
      <c r="M48" s="45"/>
      <c r="N48" s="45"/>
      <c r="O48" s="46"/>
      <c r="P48" s="45"/>
      <c r="Q48" s="45"/>
    </row>
    <row r="49" spans="1:18" s="7" customFormat="1" ht="27">
      <c r="A49" s="83" t="s">
        <v>131</v>
      </c>
      <c r="B49" s="84" t="s">
        <v>229</v>
      </c>
      <c r="C49" s="85" t="s">
        <v>305</v>
      </c>
      <c r="D49" s="104" t="s">
        <v>320</v>
      </c>
      <c r="E49" s="86" t="s">
        <v>79</v>
      </c>
      <c r="F49" s="429">
        <v>125.5</v>
      </c>
      <c r="G49" s="108"/>
      <c r="H49" s="108"/>
      <c r="I49" s="108"/>
      <c r="J49" s="108"/>
      <c r="K49" s="109"/>
      <c r="L49" s="109"/>
      <c r="M49" s="109"/>
      <c r="N49" s="109"/>
      <c r="O49" s="109"/>
      <c r="P49" s="109"/>
      <c r="Q49" s="109"/>
      <c r="R49" s="274"/>
    </row>
    <row r="50" spans="1:17" ht="25.5">
      <c r="A50" s="47" t="s">
        <v>136</v>
      </c>
      <c r="B50" s="77" t="s">
        <v>270</v>
      </c>
      <c r="C50" s="36" t="s">
        <v>102</v>
      </c>
      <c r="D50" s="93" t="s">
        <v>320</v>
      </c>
      <c r="E50" s="37" t="s">
        <v>79</v>
      </c>
      <c r="F50" s="426">
        <v>393.6</v>
      </c>
      <c r="G50" s="106"/>
      <c r="H50" s="106"/>
      <c r="I50" s="106"/>
      <c r="J50" s="106"/>
      <c r="K50" s="107"/>
      <c r="L50" s="107"/>
      <c r="M50" s="107"/>
      <c r="N50" s="107"/>
      <c r="O50" s="107"/>
      <c r="P50" s="107"/>
      <c r="Q50" s="107"/>
    </row>
    <row r="51" spans="1:18" s="7" customFormat="1" ht="25.5">
      <c r="A51" s="83" t="s">
        <v>137</v>
      </c>
      <c r="B51" s="87" t="s">
        <v>273</v>
      </c>
      <c r="C51" s="85" t="s">
        <v>306</v>
      </c>
      <c r="D51" s="104" t="s">
        <v>320</v>
      </c>
      <c r="E51" s="86" t="s">
        <v>67</v>
      </c>
      <c r="F51" s="429">
        <v>511.2</v>
      </c>
      <c r="G51" s="108"/>
      <c r="H51" s="108"/>
      <c r="I51" s="108"/>
      <c r="J51" s="108"/>
      <c r="K51" s="109"/>
      <c r="L51" s="109"/>
      <c r="M51" s="109"/>
      <c r="N51" s="109"/>
      <c r="O51" s="109"/>
      <c r="P51" s="109"/>
      <c r="Q51" s="109"/>
      <c r="R51" s="274"/>
    </row>
    <row r="52" spans="1:17" ht="15.75">
      <c r="A52" s="54">
        <v>6</v>
      </c>
      <c r="B52" s="99"/>
      <c r="C52" s="43" t="s">
        <v>103</v>
      </c>
      <c r="D52" s="101"/>
      <c r="E52" s="44"/>
      <c r="F52" s="428"/>
      <c r="G52" s="45"/>
      <c r="H52" s="45"/>
      <c r="I52" s="45"/>
      <c r="J52" s="46"/>
      <c r="K52" s="45"/>
      <c r="L52" s="45"/>
      <c r="M52" s="45"/>
      <c r="N52" s="45"/>
      <c r="O52" s="46"/>
      <c r="P52" s="45"/>
      <c r="Q52" s="45"/>
    </row>
    <row r="53" spans="1:18" s="7" customFormat="1" ht="27">
      <c r="A53" s="83" t="s">
        <v>138</v>
      </c>
      <c r="B53" s="87" t="s">
        <v>229</v>
      </c>
      <c r="C53" s="85" t="s">
        <v>307</v>
      </c>
      <c r="D53" s="104" t="s">
        <v>321</v>
      </c>
      <c r="E53" s="86" t="s">
        <v>79</v>
      </c>
      <c r="F53" s="429">
        <v>3.5</v>
      </c>
      <c r="G53" s="108"/>
      <c r="H53" s="108"/>
      <c r="I53" s="108"/>
      <c r="J53" s="108"/>
      <c r="K53" s="109"/>
      <c r="L53" s="109"/>
      <c r="M53" s="109"/>
      <c r="N53" s="109"/>
      <c r="O53" s="109"/>
      <c r="P53" s="109"/>
      <c r="Q53" s="109"/>
      <c r="R53" s="274"/>
    </row>
    <row r="54" spans="1:17" ht="15.75">
      <c r="A54" s="47" t="s">
        <v>139</v>
      </c>
      <c r="B54" s="79" t="s">
        <v>229</v>
      </c>
      <c r="C54" s="36" t="s">
        <v>104</v>
      </c>
      <c r="D54" s="93" t="s">
        <v>321</v>
      </c>
      <c r="E54" s="37" t="s">
        <v>79</v>
      </c>
      <c r="F54" s="426">
        <v>7.2</v>
      </c>
      <c r="G54" s="106"/>
      <c r="H54" s="106"/>
      <c r="I54" s="106"/>
      <c r="J54" s="106"/>
      <c r="K54" s="107"/>
      <c r="L54" s="107"/>
      <c r="M54" s="107"/>
      <c r="N54" s="107"/>
      <c r="O54" s="107"/>
      <c r="P54" s="107"/>
      <c r="Q54" s="107"/>
    </row>
    <row r="55" spans="1:17" ht="15.75">
      <c r="A55" s="47" t="s">
        <v>140</v>
      </c>
      <c r="B55" s="77" t="s">
        <v>134</v>
      </c>
      <c r="C55" s="36" t="s">
        <v>105</v>
      </c>
      <c r="D55" s="93" t="s">
        <v>321</v>
      </c>
      <c r="E55" s="37" t="s">
        <v>67</v>
      </c>
      <c r="F55" s="426">
        <v>34.6</v>
      </c>
      <c r="G55" s="106"/>
      <c r="H55" s="106"/>
      <c r="I55" s="106"/>
      <c r="J55" s="106"/>
      <c r="K55" s="107"/>
      <c r="L55" s="107"/>
      <c r="M55" s="107"/>
      <c r="N55" s="107"/>
      <c r="O55" s="107"/>
      <c r="P55" s="107"/>
      <c r="Q55" s="107"/>
    </row>
    <row r="56" spans="1:18" s="7" customFormat="1" ht="15.75">
      <c r="A56" s="276" t="s">
        <v>141</v>
      </c>
      <c r="B56" s="277" t="s">
        <v>274</v>
      </c>
      <c r="C56" s="278" t="s">
        <v>106</v>
      </c>
      <c r="D56" s="279" t="s">
        <v>321</v>
      </c>
      <c r="E56" s="280" t="s">
        <v>79</v>
      </c>
      <c r="F56" s="430">
        <v>5.7</v>
      </c>
      <c r="G56" s="243"/>
      <c r="H56" s="243"/>
      <c r="I56" s="243"/>
      <c r="J56" s="243"/>
      <c r="K56" s="244"/>
      <c r="L56" s="244"/>
      <c r="M56" s="244"/>
      <c r="N56" s="244"/>
      <c r="O56" s="244"/>
      <c r="P56" s="244"/>
      <c r="Q56" s="244"/>
      <c r="R56" s="274"/>
    </row>
    <row r="57" spans="1:17" ht="15.75">
      <c r="A57" s="47" t="s">
        <v>142</v>
      </c>
      <c r="B57" s="77" t="s">
        <v>267</v>
      </c>
      <c r="C57" s="36" t="s">
        <v>107</v>
      </c>
      <c r="D57" s="93" t="s">
        <v>321</v>
      </c>
      <c r="E57" s="37" t="s">
        <v>18</v>
      </c>
      <c r="F57" s="426">
        <v>306.2</v>
      </c>
      <c r="G57" s="106"/>
      <c r="H57" s="106"/>
      <c r="I57" s="106"/>
      <c r="J57" s="106"/>
      <c r="K57" s="107"/>
      <c r="L57" s="107"/>
      <c r="M57" s="107"/>
      <c r="N57" s="107"/>
      <c r="O57" s="107"/>
      <c r="P57" s="107"/>
      <c r="Q57" s="107"/>
    </row>
    <row r="58" spans="1:17" ht="15.75">
      <c r="A58" s="47" t="s">
        <v>143</v>
      </c>
      <c r="B58" s="78" t="s">
        <v>268</v>
      </c>
      <c r="C58" s="36" t="s">
        <v>108</v>
      </c>
      <c r="D58" s="93" t="s">
        <v>321</v>
      </c>
      <c r="E58" s="37" t="s">
        <v>79</v>
      </c>
      <c r="F58" s="426">
        <v>3.1</v>
      </c>
      <c r="G58" s="106"/>
      <c r="H58" s="106"/>
      <c r="I58" s="106"/>
      <c r="J58" s="106"/>
      <c r="K58" s="107"/>
      <c r="L58" s="107"/>
      <c r="M58" s="107"/>
      <c r="N58" s="107"/>
      <c r="O58" s="107"/>
      <c r="P58" s="107"/>
      <c r="Q58" s="107"/>
    </row>
    <row r="59" spans="1:17" ht="15.75">
      <c r="A59" s="47" t="s">
        <v>144</v>
      </c>
      <c r="B59" s="77" t="s">
        <v>275</v>
      </c>
      <c r="C59" s="36" t="s">
        <v>109</v>
      </c>
      <c r="D59" s="93" t="s">
        <v>321</v>
      </c>
      <c r="E59" s="37" t="s">
        <v>79</v>
      </c>
      <c r="F59" s="426">
        <v>0.25</v>
      </c>
      <c r="G59" s="106"/>
      <c r="H59" s="106"/>
      <c r="I59" s="106"/>
      <c r="J59" s="106"/>
      <c r="K59" s="107"/>
      <c r="L59" s="107"/>
      <c r="M59" s="107"/>
      <c r="N59" s="107"/>
      <c r="O59" s="107"/>
      <c r="P59" s="107"/>
      <c r="Q59" s="107"/>
    </row>
    <row r="60" spans="1:17" ht="15.75">
      <c r="A60" s="47" t="s">
        <v>145</v>
      </c>
      <c r="B60" s="78" t="s">
        <v>275</v>
      </c>
      <c r="C60" s="36" t="s">
        <v>110</v>
      </c>
      <c r="D60" s="93" t="s">
        <v>321</v>
      </c>
      <c r="E60" s="37" t="s">
        <v>47</v>
      </c>
      <c r="F60" s="426">
        <v>28</v>
      </c>
      <c r="G60" s="106"/>
      <c r="H60" s="106"/>
      <c r="I60" s="106"/>
      <c r="J60" s="106"/>
      <c r="K60" s="107"/>
      <c r="L60" s="107"/>
      <c r="M60" s="107"/>
      <c r="N60" s="107"/>
      <c r="O60" s="107"/>
      <c r="P60" s="107"/>
      <c r="Q60" s="107"/>
    </row>
    <row r="61" spans="1:17" ht="15.75">
      <c r="A61" s="47" t="s">
        <v>146</v>
      </c>
      <c r="B61" s="77" t="s">
        <v>276</v>
      </c>
      <c r="C61" s="36" t="s">
        <v>111</v>
      </c>
      <c r="D61" s="93" t="s">
        <v>321</v>
      </c>
      <c r="E61" s="37" t="s">
        <v>18</v>
      </c>
      <c r="F61" s="426">
        <v>274.4</v>
      </c>
      <c r="G61" s="106"/>
      <c r="H61" s="106"/>
      <c r="I61" s="106"/>
      <c r="J61" s="106"/>
      <c r="K61" s="107"/>
      <c r="L61" s="107"/>
      <c r="M61" s="107"/>
      <c r="N61" s="107"/>
      <c r="O61" s="107"/>
      <c r="P61" s="107"/>
      <c r="Q61" s="107"/>
    </row>
    <row r="62" spans="1:17" ht="15.75">
      <c r="A62" s="53">
        <v>7</v>
      </c>
      <c r="B62" s="99"/>
      <c r="C62" s="43" t="s">
        <v>112</v>
      </c>
      <c r="D62" s="101"/>
      <c r="E62" s="44"/>
      <c r="F62" s="428"/>
      <c r="G62" s="45"/>
      <c r="H62" s="45"/>
      <c r="I62" s="45"/>
      <c r="J62" s="46"/>
      <c r="K62" s="45"/>
      <c r="L62" s="45"/>
      <c r="M62" s="45"/>
      <c r="N62" s="45"/>
      <c r="O62" s="46"/>
      <c r="P62" s="45"/>
      <c r="Q62" s="45"/>
    </row>
    <row r="63" spans="1:18" s="7" customFormat="1" ht="27">
      <c r="A63" s="83" t="s">
        <v>133</v>
      </c>
      <c r="B63" s="87" t="s">
        <v>229</v>
      </c>
      <c r="C63" s="85" t="s">
        <v>307</v>
      </c>
      <c r="D63" s="104" t="s">
        <v>321</v>
      </c>
      <c r="E63" s="86" t="s">
        <v>79</v>
      </c>
      <c r="F63" s="429">
        <v>4.2</v>
      </c>
      <c r="G63" s="108"/>
      <c r="H63" s="108"/>
      <c r="I63" s="108"/>
      <c r="J63" s="108"/>
      <c r="K63" s="109"/>
      <c r="L63" s="109"/>
      <c r="M63" s="109"/>
      <c r="N63" s="109"/>
      <c r="O63" s="109"/>
      <c r="P63" s="109"/>
      <c r="Q63" s="109"/>
      <c r="R63" s="274"/>
    </row>
    <row r="64" spans="1:17" ht="15.75">
      <c r="A64" s="47" t="s">
        <v>147</v>
      </c>
      <c r="B64" s="79" t="s">
        <v>229</v>
      </c>
      <c r="C64" s="36" t="s">
        <v>104</v>
      </c>
      <c r="D64" s="93" t="s">
        <v>321</v>
      </c>
      <c r="E64" s="37" t="s">
        <v>79</v>
      </c>
      <c r="F64" s="426">
        <v>9.1</v>
      </c>
      <c r="G64" s="106"/>
      <c r="H64" s="106"/>
      <c r="I64" s="106"/>
      <c r="J64" s="106"/>
      <c r="K64" s="107"/>
      <c r="L64" s="107"/>
      <c r="M64" s="107"/>
      <c r="N64" s="107"/>
      <c r="O64" s="107"/>
      <c r="P64" s="107"/>
      <c r="Q64" s="107"/>
    </row>
    <row r="65" spans="1:17" ht="15.75">
      <c r="A65" s="47" t="s">
        <v>148</v>
      </c>
      <c r="B65" s="77" t="s">
        <v>134</v>
      </c>
      <c r="C65" s="36" t="s">
        <v>105</v>
      </c>
      <c r="D65" s="93" t="s">
        <v>321</v>
      </c>
      <c r="E65" s="37" t="s">
        <v>67</v>
      </c>
      <c r="F65" s="426">
        <v>37.9</v>
      </c>
      <c r="G65" s="106"/>
      <c r="H65" s="106"/>
      <c r="I65" s="106"/>
      <c r="J65" s="106"/>
      <c r="K65" s="107"/>
      <c r="L65" s="107"/>
      <c r="M65" s="107"/>
      <c r="N65" s="107"/>
      <c r="O65" s="107"/>
      <c r="P65" s="107"/>
      <c r="Q65" s="107"/>
    </row>
    <row r="66" spans="1:18" s="7" customFormat="1" ht="15.75">
      <c r="A66" s="276" t="s">
        <v>149</v>
      </c>
      <c r="B66" s="277" t="s">
        <v>274</v>
      </c>
      <c r="C66" s="278" t="s">
        <v>106</v>
      </c>
      <c r="D66" s="279" t="s">
        <v>321</v>
      </c>
      <c r="E66" s="280" t="s">
        <v>79</v>
      </c>
      <c r="F66" s="430">
        <v>5.6</v>
      </c>
      <c r="G66" s="243"/>
      <c r="H66" s="243"/>
      <c r="I66" s="243"/>
      <c r="J66" s="243"/>
      <c r="K66" s="244"/>
      <c r="L66" s="244"/>
      <c r="M66" s="244"/>
      <c r="N66" s="244"/>
      <c r="O66" s="244"/>
      <c r="P66" s="244"/>
      <c r="Q66" s="244"/>
      <c r="R66" s="274"/>
    </row>
    <row r="67" spans="1:17" ht="15.75">
      <c r="A67" s="47" t="s">
        <v>150</v>
      </c>
      <c r="B67" s="77" t="s">
        <v>267</v>
      </c>
      <c r="C67" s="36" t="s">
        <v>107</v>
      </c>
      <c r="D67" s="93" t="s">
        <v>321</v>
      </c>
      <c r="E67" s="37" t="s">
        <v>18</v>
      </c>
      <c r="F67" s="426">
        <v>340</v>
      </c>
      <c r="G67" s="106"/>
      <c r="H67" s="106"/>
      <c r="I67" s="106"/>
      <c r="J67" s="106"/>
      <c r="K67" s="107"/>
      <c r="L67" s="107"/>
      <c r="M67" s="107"/>
      <c r="N67" s="107"/>
      <c r="O67" s="107"/>
      <c r="P67" s="107"/>
      <c r="Q67" s="107"/>
    </row>
    <row r="68" spans="1:17" ht="15.75">
      <c r="A68" s="47" t="s">
        <v>151</v>
      </c>
      <c r="B68" s="78" t="s">
        <v>268</v>
      </c>
      <c r="C68" s="36" t="s">
        <v>113</v>
      </c>
      <c r="D68" s="93" t="s">
        <v>321</v>
      </c>
      <c r="E68" s="37" t="s">
        <v>79</v>
      </c>
      <c r="F68" s="426">
        <v>3.3</v>
      </c>
      <c r="G68" s="106"/>
      <c r="H68" s="106"/>
      <c r="I68" s="106"/>
      <c r="J68" s="106"/>
      <c r="K68" s="107"/>
      <c r="L68" s="107"/>
      <c r="M68" s="107"/>
      <c r="N68" s="107"/>
      <c r="O68" s="107"/>
      <c r="P68" s="107"/>
      <c r="Q68" s="107"/>
    </row>
    <row r="69" spans="1:17" ht="15.75">
      <c r="A69" s="47" t="s">
        <v>152</v>
      </c>
      <c r="B69" s="78" t="s">
        <v>268</v>
      </c>
      <c r="C69" s="36" t="s">
        <v>114</v>
      </c>
      <c r="D69" s="93" t="s">
        <v>321</v>
      </c>
      <c r="E69" s="37" t="s">
        <v>79</v>
      </c>
      <c r="F69" s="426">
        <v>0.1</v>
      </c>
      <c r="G69" s="106"/>
      <c r="H69" s="106"/>
      <c r="I69" s="106"/>
      <c r="J69" s="106"/>
      <c r="K69" s="107"/>
      <c r="L69" s="107"/>
      <c r="M69" s="107"/>
      <c r="N69" s="107"/>
      <c r="O69" s="107"/>
      <c r="P69" s="107"/>
      <c r="Q69" s="107"/>
    </row>
    <row r="70" spans="1:17" ht="15.75">
      <c r="A70" s="47" t="s">
        <v>153</v>
      </c>
      <c r="B70" s="77" t="s">
        <v>275</v>
      </c>
      <c r="C70" s="36" t="s">
        <v>109</v>
      </c>
      <c r="D70" s="93" t="s">
        <v>321</v>
      </c>
      <c r="E70" s="37" t="s">
        <v>79</v>
      </c>
      <c r="F70" s="426">
        <v>0.25</v>
      </c>
      <c r="G70" s="106"/>
      <c r="H70" s="106"/>
      <c r="I70" s="106"/>
      <c r="J70" s="106"/>
      <c r="K70" s="107"/>
      <c r="L70" s="107"/>
      <c r="M70" s="107"/>
      <c r="N70" s="107"/>
      <c r="O70" s="107"/>
      <c r="P70" s="107"/>
      <c r="Q70" s="107"/>
    </row>
    <row r="71" spans="1:17" ht="15.75">
      <c r="A71" s="47" t="s">
        <v>154</v>
      </c>
      <c r="B71" s="78" t="s">
        <v>275</v>
      </c>
      <c r="C71" s="36" t="s">
        <v>110</v>
      </c>
      <c r="D71" s="93" t="s">
        <v>321</v>
      </c>
      <c r="E71" s="37" t="s">
        <v>47</v>
      </c>
      <c r="F71" s="426">
        <v>28</v>
      </c>
      <c r="G71" s="106"/>
      <c r="H71" s="106"/>
      <c r="I71" s="106"/>
      <c r="J71" s="106"/>
      <c r="K71" s="107"/>
      <c r="L71" s="107"/>
      <c r="M71" s="107"/>
      <c r="N71" s="107"/>
      <c r="O71" s="107"/>
      <c r="P71" s="107"/>
      <c r="Q71" s="107"/>
    </row>
    <row r="72" spans="1:17" ht="15.75">
      <c r="A72" s="47" t="s">
        <v>155</v>
      </c>
      <c r="B72" s="77" t="s">
        <v>276</v>
      </c>
      <c r="C72" s="36" t="s">
        <v>111</v>
      </c>
      <c r="D72" s="93" t="s">
        <v>321</v>
      </c>
      <c r="E72" s="37" t="s">
        <v>18</v>
      </c>
      <c r="F72" s="426">
        <v>359.3</v>
      </c>
      <c r="G72" s="106"/>
      <c r="H72" s="106"/>
      <c r="I72" s="106"/>
      <c r="J72" s="106"/>
      <c r="K72" s="107"/>
      <c r="L72" s="107"/>
      <c r="M72" s="107"/>
      <c r="N72" s="107"/>
      <c r="O72" s="107"/>
      <c r="P72" s="107"/>
      <c r="Q72" s="107"/>
    </row>
    <row r="73" spans="1:17" ht="15.75">
      <c r="A73" s="53">
        <v>8</v>
      </c>
      <c r="B73" s="99"/>
      <c r="C73" s="43" t="s">
        <v>115</v>
      </c>
      <c r="D73" s="101"/>
      <c r="E73" s="44"/>
      <c r="F73" s="428"/>
      <c r="G73" s="45"/>
      <c r="H73" s="45"/>
      <c r="I73" s="45"/>
      <c r="J73" s="46"/>
      <c r="K73" s="45"/>
      <c r="L73" s="45"/>
      <c r="M73" s="45"/>
      <c r="N73" s="45"/>
      <c r="O73" s="46"/>
      <c r="P73" s="45"/>
      <c r="Q73" s="45"/>
    </row>
    <row r="74" spans="1:18" s="7" customFormat="1" ht="27">
      <c r="A74" s="83" t="s">
        <v>156</v>
      </c>
      <c r="B74" s="87" t="s">
        <v>229</v>
      </c>
      <c r="C74" s="85" t="s">
        <v>308</v>
      </c>
      <c r="D74" s="104" t="s">
        <v>321</v>
      </c>
      <c r="E74" s="86" t="s">
        <v>79</v>
      </c>
      <c r="F74" s="429">
        <v>4.7</v>
      </c>
      <c r="G74" s="108"/>
      <c r="H74" s="108"/>
      <c r="I74" s="108"/>
      <c r="J74" s="108"/>
      <c r="K74" s="109"/>
      <c r="L74" s="109"/>
      <c r="M74" s="109"/>
      <c r="N74" s="109"/>
      <c r="O74" s="109"/>
      <c r="P74" s="109"/>
      <c r="Q74" s="109"/>
      <c r="R74" s="274"/>
    </row>
    <row r="75" spans="1:17" ht="15.75">
      <c r="A75" s="47" t="s">
        <v>157</v>
      </c>
      <c r="B75" s="79" t="s">
        <v>229</v>
      </c>
      <c r="C75" s="36" t="s">
        <v>104</v>
      </c>
      <c r="D75" s="93" t="s">
        <v>321</v>
      </c>
      <c r="E75" s="37" t="s">
        <v>79</v>
      </c>
      <c r="F75" s="426">
        <v>14.2</v>
      </c>
      <c r="G75" s="106"/>
      <c r="H75" s="106"/>
      <c r="I75" s="106"/>
      <c r="J75" s="106"/>
      <c r="K75" s="107"/>
      <c r="L75" s="107"/>
      <c r="M75" s="107"/>
      <c r="N75" s="107"/>
      <c r="O75" s="107"/>
      <c r="P75" s="107"/>
      <c r="Q75" s="107"/>
    </row>
    <row r="76" spans="1:17" ht="15.75">
      <c r="A76" s="47" t="s">
        <v>158</v>
      </c>
      <c r="B76" s="77" t="s">
        <v>134</v>
      </c>
      <c r="C76" s="36" t="s">
        <v>105</v>
      </c>
      <c r="D76" s="93" t="s">
        <v>321</v>
      </c>
      <c r="E76" s="37" t="s">
        <v>67</v>
      </c>
      <c r="F76" s="426">
        <v>37.3</v>
      </c>
      <c r="G76" s="106"/>
      <c r="H76" s="106"/>
      <c r="I76" s="106"/>
      <c r="J76" s="106"/>
      <c r="K76" s="107"/>
      <c r="L76" s="107"/>
      <c r="M76" s="107"/>
      <c r="N76" s="107"/>
      <c r="O76" s="107"/>
      <c r="P76" s="107"/>
      <c r="Q76" s="107"/>
    </row>
    <row r="77" spans="1:18" s="7" customFormat="1" ht="15.75">
      <c r="A77" s="276" t="s">
        <v>159</v>
      </c>
      <c r="B77" s="277" t="s">
        <v>274</v>
      </c>
      <c r="C77" s="278" t="s">
        <v>106</v>
      </c>
      <c r="D77" s="279" t="s">
        <v>321</v>
      </c>
      <c r="E77" s="280" t="s">
        <v>79</v>
      </c>
      <c r="F77" s="430">
        <v>7.1</v>
      </c>
      <c r="G77" s="243"/>
      <c r="H77" s="243"/>
      <c r="I77" s="243"/>
      <c r="J77" s="243"/>
      <c r="K77" s="244"/>
      <c r="L77" s="244"/>
      <c r="M77" s="244"/>
      <c r="N77" s="244"/>
      <c r="O77" s="244"/>
      <c r="P77" s="244"/>
      <c r="Q77" s="244"/>
      <c r="R77" s="274"/>
    </row>
    <row r="78" spans="1:17" ht="15.75">
      <c r="A78" s="47" t="s">
        <v>160</v>
      </c>
      <c r="B78" s="77" t="s">
        <v>267</v>
      </c>
      <c r="C78" s="36" t="s">
        <v>107</v>
      </c>
      <c r="D78" s="93" t="s">
        <v>321</v>
      </c>
      <c r="E78" s="37" t="s">
        <v>18</v>
      </c>
      <c r="F78" s="426">
        <v>334.15</v>
      </c>
      <c r="G78" s="106"/>
      <c r="H78" s="106"/>
      <c r="I78" s="106"/>
      <c r="J78" s="106"/>
      <c r="K78" s="107"/>
      <c r="L78" s="107"/>
      <c r="M78" s="107"/>
      <c r="N78" s="107"/>
      <c r="O78" s="107"/>
      <c r="P78" s="107"/>
      <c r="Q78" s="107"/>
    </row>
    <row r="79" spans="1:17" ht="15.75">
      <c r="A79" s="47" t="s">
        <v>161</v>
      </c>
      <c r="B79" s="78" t="s">
        <v>268</v>
      </c>
      <c r="C79" s="36" t="s">
        <v>113</v>
      </c>
      <c r="D79" s="93" t="s">
        <v>321</v>
      </c>
      <c r="E79" s="37" t="s">
        <v>79</v>
      </c>
      <c r="F79" s="426">
        <v>3.3</v>
      </c>
      <c r="G79" s="106"/>
      <c r="H79" s="106"/>
      <c r="I79" s="106"/>
      <c r="J79" s="106"/>
      <c r="K79" s="107"/>
      <c r="L79" s="107"/>
      <c r="M79" s="107"/>
      <c r="N79" s="107"/>
      <c r="O79" s="107"/>
      <c r="P79" s="107"/>
      <c r="Q79" s="107"/>
    </row>
    <row r="80" spans="1:17" ht="15.75">
      <c r="A80" s="47" t="s">
        <v>162</v>
      </c>
      <c r="B80" s="78" t="s">
        <v>268</v>
      </c>
      <c r="C80" s="36" t="s">
        <v>114</v>
      </c>
      <c r="D80" s="93" t="s">
        <v>321</v>
      </c>
      <c r="E80" s="37" t="s">
        <v>79</v>
      </c>
      <c r="F80" s="426">
        <v>0.1</v>
      </c>
      <c r="G80" s="106"/>
      <c r="H80" s="106"/>
      <c r="I80" s="106"/>
      <c r="J80" s="106"/>
      <c r="K80" s="107"/>
      <c r="L80" s="107"/>
      <c r="M80" s="107"/>
      <c r="N80" s="107"/>
      <c r="O80" s="107"/>
      <c r="P80" s="107"/>
      <c r="Q80" s="107"/>
    </row>
    <row r="81" spans="1:17" ht="15.75">
      <c r="A81" s="47" t="s">
        <v>163</v>
      </c>
      <c r="B81" s="77" t="s">
        <v>275</v>
      </c>
      <c r="C81" s="36" t="s">
        <v>109</v>
      </c>
      <c r="D81" s="93" t="s">
        <v>321</v>
      </c>
      <c r="E81" s="37" t="s">
        <v>79</v>
      </c>
      <c r="F81" s="426">
        <v>0.25</v>
      </c>
      <c r="G81" s="106"/>
      <c r="H81" s="106"/>
      <c r="I81" s="106"/>
      <c r="J81" s="106"/>
      <c r="K81" s="107"/>
      <c r="L81" s="107"/>
      <c r="M81" s="107"/>
      <c r="N81" s="107"/>
      <c r="O81" s="107"/>
      <c r="P81" s="107"/>
      <c r="Q81" s="107"/>
    </row>
    <row r="82" spans="1:17" ht="15.75">
      <c r="A82" s="47" t="s">
        <v>164</v>
      </c>
      <c r="B82" s="78" t="s">
        <v>275</v>
      </c>
      <c r="C82" s="36" t="s">
        <v>110</v>
      </c>
      <c r="D82" s="93" t="s">
        <v>321</v>
      </c>
      <c r="E82" s="37" t="s">
        <v>47</v>
      </c>
      <c r="F82" s="426">
        <v>29</v>
      </c>
      <c r="G82" s="106"/>
      <c r="H82" s="106"/>
      <c r="I82" s="106"/>
      <c r="J82" s="106"/>
      <c r="K82" s="107"/>
      <c r="L82" s="107"/>
      <c r="M82" s="107"/>
      <c r="N82" s="107"/>
      <c r="O82" s="107"/>
      <c r="P82" s="107"/>
      <c r="Q82" s="107"/>
    </row>
    <row r="83" spans="1:17" ht="15.75">
      <c r="A83" s="47" t="s">
        <v>165</v>
      </c>
      <c r="B83" s="77" t="s">
        <v>276</v>
      </c>
      <c r="C83" s="36" t="s">
        <v>111</v>
      </c>
      <c r="D83" s="93" t="s">
        <v>321</v>
      </c>
      <c r="E83" s="37" t="s">
        <v>18</v>
      </c>
      <c r="F83" s="426">
        <v>406.55</v>
      </c>
      <c r="G83" s="106"/>
      <c r="H83" s="106"/>
      <c r="I83" s="106"/>
      <c r="J83" s="106"/>
      <c r="K83" s="107"/>
      <c r="L83" s="107"/>
      <c r="M83" s="107"/>
      <c r="N83" s="107"/>
      <c r="O83" s="107"/>
      <c r="P83" s="107"/>
      <c r="Q83" s="107"/>
    </row>
    <row r="84" spans="1:17" ht="15.75">
      <c r="A84" s="53">
        <v>9</v>
      </c>
      <c r="B84" s="99"/>
      <c r="C84" s="43" t="s">
        <v>116</v>
      </c>
      <c r="D84" s="101"/>
      <c r="E84" s="44"/>
      <c r="F84" s="428"/>
      <c r="G84" s="45"/>
      <c r="H84" s="45"/>
      <c r="I84" s="45"/>
      <c r="J84" s="46"/>
      <c r="K84" s="45"/>
      <c r="L84" s="45"/>
      <c r="M84" s="45"/>
      <c r="N84" s="45"/>
      <c r="O84" s="46"/>
      <c r="P84" s="45"/>
      <c r="Q84" s="45"/>
    </row>
    <row r="85" spans="1:18" s="7" customFormat="1" ht="27">
      <c r="A85" s="83" t="s">
        <v>166</v>
      </c>
      <c r="B85" s="87" t="s">
        <v>229</v>
      </c>
      <c r="C85" s="85" t="s">
        <v>308</v>
      </c>
      <c r="D85" s="104" t="s">
        <v>321</v>
      </c>
      <c r="E85" s="86" t="s">
        <v>79</v>
      </c>
      <c r="F85" s="429">
        <v>5</v>
      </c>
      <c r="G85" s="108"/>
      <c r="H85" s="108"/>
      <c r="I85" s="108"/>
      <c r="J85" s="108"/>
      <c r="K85" s="109"/>
      <c r="L85" s="109"/>
      <c r="M85" s="109"/>
      <c r="N85" s="109"/>
      <c r="O85" s="109"/>
      <c r="P85" s="109"/>
      <c r="Q85" s="109"/>
      <c r="R85" s="274"/>
    </row>
    <row r="86" spans="1:17" ht="15.75">
      <c r="A86" s="47" t="s">
        <v>167</v>
      </c>
      <c r="B86" s="79" t="s">
        <v>229</v>
      </c>
      <c r="C86" s="36" t="s">
        <v>104</v>
      </c>
      <c r="D86" s="93" t="s">
        <v>321</v>
      </c>
      <c r="E86" s="37" t="s">
        <v>79</v>
      </c>
      <c r="F86" s="426">
        <v>9.6</v>
      </c>
      <c r="G86" s="106"/>
      <c r="H86" s="106"/>
      <c r="I86" s="106"/>
      <c r="J86" s="106"/>
      <c r="K86" s="107"/>
      <c r="L86" s="107"/>
      <c r="M86" s="107"/>
      <c r="N86" s="107"/>
      <c r="O86" s="107"/>
      <c r="P86" s="107"/>
      <c r="Q86" s="107"/>
    </row>
    <row r="87" spans="1:17" ht="15.75">
      <c r="A87" s="47" t="s">
        <v>168</v>
      </c>
      <c r="B87" s="77" t="s">
        <v>134</v>
      </c>
      <c r="C87" s="36" t="s">
        <v>105</v>
      </c>
      <c r="D87" s="93" t="s">
        <v>321</v>
      </c>
      <c r="E87" s="37" t="s">
        <v>67</v>
      </c>
      <c r="F87" s="426">
        <v>40</v>
      </c>
      <c r="G87" s="106"/>
      <c r="H87" s="106"/>
      <c r="I87" s="106"/>
      <c r="J87" s="106"/>
      <c r="K87" s="107"/>
      <c r="L87" s="107"/>
      <c r="M87" s="107"/>
      <c r="N87" s="107"/>
      <c r="O87" s="107"/>
      <c r="P87" s="107"/>
      <c r="Q87" s="107"/>
    </row>
    <row r="88" spans="1:18" s="7" customFormat="1" ht="15.75">
      <c r="A88" s="276" t="s">
        <v>169</v>
      </c>
      <c r="B88" s="277" t="s">
        <v>274</v>
      </c>
      <c r="C88" s="278" t="s">
        <v>106</v>
      </c>
      <c r="D88" s="279" t="s">
        <v>321</v>
      </c>
      <c r="E88" s="280" t="s">
        <v>79</v>
      </c>
      <c r="F88" s="430">
        <v>6.85</v>
      </c>
      <c r="G88" s="243"/>
      <c r="H88" s="243"/>
      <c r="I88" s="243"/>
      <c r="J88" s="243"/>
      <c r="K88" s="244"/>
      <c r="L88" s="244"/>
      <c r="M88" s="244"/>
      <c r="N88" s="244"/>
      <c r="O88" s="244"/>
      <c r="P88" s="244"/>
      <c r="Q88" s="244"/>
      <c r="R88" s="274"/>
    </row>
    <row r="89" spans="1:17" ht="15.75">
      <c r="A89" s="47" t="s">
        <v>170</v>
      </c>
      <c r="B89" s="77" t="s">
        <v>267</v>
      </c>
      <c r="C89" s="36" t="s">
        <v>107</v>
      </c>
      <c r="D89" s="93" t="s">
        <v>321</v>
      </c>
      <c r="E89" s="37" t="s">
        <v>18</v>
      </c>
      <c r="F89" s="426">
        <v>349.55</v>
      </c>
      <c r="G89" s="106"/>
      <c r="H89" s="106"/>
      <c r="I89" s="106"/>
      <c r="J89" s="106"/>
      <c r="K89" s="107"/>
      <c r="L89" s="107"/>
      <c r="M89" s="107"/>
      <c r="N89" s="107"/>
      <c r="O89" s="107"/>
      <c r="P89" s="107"/>
      <c r="Q89" s="107"/>
    </row>
    <row r="90" spans="1:17" ht="15.75">
      <c r="A90" s="47" t="s">
        <v>171</v>
      </c>
      <c r="B90" s="78" t="s">
        <v>268</v>
      </c>
      <c r="C90" s="36" t="s">
        <v>113</v>
      </c>
      <c r="D90" s="93" t="s">
        <v>321</v>
      </c>
      <c r="E90" s="37" t="s">
        <v>79</v>
      </c>
      <c r="F90" s="426">
        <v>3.5</v>
      </c>
      <c r="G90" s="106"/>
      <c r="H90" s="106"/>
      <c r="I90" s="106"/>
      <c r="J90" s="106"/>
      <c r="K90" s="107"/>
      <c r="L90" s="107"/>
      <c r="M90" s="107"/>
      <c r="N90" s="107"/>
      <c r="O90" s="107"/>
      <c r="P90" s="107"/>
      <c r="Q90" s="107"/>
    </row>
    <row r="91" spans="1:17" ht="15.75">
      <c r="A91" s="47" t="s">
        <v>172</v>
      </c>
      <c r="B91" s="78" t="s">
        <v>268</v>
      </c>
      <c r="C91" s="36" t="s">
        <v>114</v>
      </c>
      <c r="D91" s="93" t="s">
        <v>321</v>
      </c>
      <c r="E91" s="37" t="s">
        <v>79</v>
      </c>
      <c r="F91" s="426">
        <v>0.1</v>
      </c>
      <c r="G91" s="106"/>
      <c r="H91" s="106"/>
      <c r="I91" s="106"/>
      <c r="J91" s="106"/>
      <c r="K91" s="107"/>
      <c r="L91" s="107"/>
      <c r="M91" s="107"/>
      <c r="N91" s="107"/>
      <c r="O91" s="107"/>
      <c r="P91" s="107"/>
      <c r="Q91" s="107"/>
    </row>
    <row r="92" spans="1:17" ht="15.75">
      <c r="A92" s="47" t="s">
        <v>173</v>
      </c>
      <c r="B92" s="77" t="s">
        <v>275</v>
      </c>
      <c r="C92" s="36" t="s">
        <v>109</v>
      </c>
      <c r="D92" s="93" t="s">
        <v>321</v>
      </c>
      <c r="E92" s="37" t="s">
        <v>79</v>
      </c>
      <c r="F92" s="426">
        <v>0.3</v>
      </c>
      <c r="G92" s="106"/>
      <c r="H92" s="106"/>
      <c r="I92" s="106"/>
      <c r="J92" s="106"/>
      <c r="K92" s="107"/>
      <c r="L92" s="107"/>
      <c r="M92" s="107"/>
      <c r="N92" s="107"/>
      <c r="O92" s="107"/>
      <c r="P92" s="107"/>
      <c r="Q92" s="107"/>
    </row>
    <row r="93" spans="1:17" ht="15.75">
      <c r="A93" s="47" t="s">
        <v>174</v>
      </c>
      <c r="B93" s="78" t="s">
        <v>275</v>
      </c>
      <c r="C93" s="36" t="s">
        <v>110</v>
      </c>
      <c r="D93" s="93" t="s">
        <v>321</v>
      </c>
      <c r="E93" s="37" t="s">
        <v>47</v>
      </c>
      <c r="F93" s="426">
        <v>31</v>
      </c>
      <c r="G93" s="106"/>
      <c r="H93" s="106"/>
      <c r="I93" s="106"/>
      <c r="J93" s="106"/>
      <c r="K93" s="107"/>
      <c r="L93" s="107"/>
      <c r="M93" s="107"/>
      <c r="N93" s="107"/>
      <c r="O93" s="107"/>
      <c r="P93" s="107"/>
      <c r="Q93" s="107"/>
    </row>
    <row r="94" spans="1:17" ht="15.75">
      <c r="A94" s="47" t="s">
        <v>175</v>
      </c>
      <c r="B94" s="77" t="s">
        <v>276</v>
      </c>
      <c r="C94" s="36" t="s">
        <v>111</v>
      </c>
      <c r="D94" s="93" t="s">
        <v>321</v>
      </c>
      <c r="E94" s="37" t="s">
        <v>18</v>
      </c>
      <c r="F94" s="426">
        <v>432.8</v>
      </c>
      <c r="G94" s="106"/>
      <c r="H94" s="106"/>
      <c r="I94" s="106"/>
      <c r="J94" s="106"/>
      <c r="K94" s="107"/>
      <c r="L94" s="107"/>
      <c r="M94" s="107"/>
      <c r="N94" s="107"/>
      <c r="O94" s="107"/>
      <c r="P94" s="107"/>
      <c r="Q94" s="107"/>
    </row>
    <row r="95" spans="1:17" ht="15.75">
      <c r="A95" s="53">
        <v>10</v>
      </c>
      <c r="B95" s="99"/>
      <c r="C95" s="43" t="s">
        <v>117</v>
      </c>
      <c r="D95" s="101"/>
      <c r="E95" s="44"/>
      <c r="F95" s="428"/>
      <c r="G95" s="45"/>
      <c r="H95" s="45"/>
      <c r="I95" s="45"/>
      <c r="J95" s="46"/>
      <c r="K95" s="45"/>
      <c r="L95" s="45"/>
      <c r="M95" s="45"/>
      <c r="N95" s="45"/>
      <c r="O95" s="46"/>
      <c r="P95" s="45"/>
      <c r="Q95" s="45"/>
    </row>
    <row r="96" spans="1:17" ht="15.75">
      <c r="A96" s="47" t="s">
        <v>176</v>
      </c>
      <c r="B96" s="78" t="s">
        <v>277</v>
      </c>
      <c r="C96" s="36" t="s">
        <v>118</v>
      </c>
      <c r="D96" s="93" t="s">
        <v>322</v>
      </c>
      <c r="E96" s="37" t="s">
        <v>67</v>
      </c>
      <c r="F96" s="426">
        <v>30.1</v>
      </c>
      <c r="G96" s="106"/>
      <c r="H96" s="106"/>
      <c r="I96" s="106"/>
      <c r="J96" s="106"/>
      <c r="K96" s="107"/>
      <c r="L96" s="107"/>
      <c r="M96" s="107"/>
      <c r="N96" s="107"/>
      <c r="O96" s="107"/>
      <c r="P96" s="107"/>
      <c r="Q96" s="107"/>
    </row>
    <row r="97" spans="1:17" ht="15.75">
      <c r="A97" s="47" t="s">
        <v>177</v>
      </c>
      <c r="B97" s="77" t="s">
        <v>277</v>
      </c>
      <c r="C97" s="36" t="s">
        <v>119</v>
      </c>
      <c r="D97" s="93" t="s">
        <v>322</v>
      </c>
      <c r="E97" s="37" t="s">
        <v>67</v>
      </c>
      <c r="F97" s="426">
        <v>30.1</v>
      </c>
      <c r="G97" s="106"/>
      <c r="H97" s="106"/>
      <c r="I97" s="106"/>
      <c r="J97" s="106"/>
      <c r="K97" s="107"/>
      <c r="L97" s="107"/>
      <c r="M97" s="107"/>
      <c r="N97" s="107"/>
      <c r="O97" s="107"/>
      <c r="P97" s="107"/>
      <c r="Q97" s="107"/>
    </row>
    <row r="98" spans="1:17" ht="15.75">
      <c r="A98" s="47" t="s">
        <v>178</v>
      </c>
      <c r="B98" s="78" t="s">
        <v>277</v>
      </c>
      <c r="C98" s="36" t="s">
        <v>120</v>
      </c>
      <c r="D98" s="93" t="s">
        <v>322</v>
      </c>
      <c r="E98" s="37" t="s">
        <v>67</v>
      </c>
      <c r="F98" s="426">
        <v>30.1</v>
      </c>
      <c r="G98" s="106"/>
      <c r="H98" s="106"/>
      <c r="I98" s="106"/>
      <c r="J98" s="106"/>
      <c r="K98" s="107"/>
      <c r="L98" s="107"/>
      <c r="M98" s="107"/>
      <c r="N98" s="107"/>
      <c r="O98" s="107"/>
      <c r="P98" s="107"/>
      <c r="Q98" s="107"/>
    </row>
    <row r="99" spans="1:17" ht="15.75">
      <c r="A99" s="53">
        <v>11</v>
      </c>
      <c r="B99" s="99"/>
      <c r="C99" s="43" t="s">
        <v>121</v>
      </c>
      <c r="D99" s="101"/>
      <c r="E99" s="44"/>
      <c r="F99" s="428"/>
      <c r="G99" s="45"/>
      <c r="H99" s="45"/>
      <c r="I99" s="45"/>
      <c r="J99" s="46"/>
      <c r="K99" s="45"/>
      <c r="L99" s="45"/>
      <c r="M99" s="45"/>
      <c r="N99" s="45"/>
      <c r="O99" s="46"/>
      <c r="P99" s="45"/>
      <c r="Q99" s="45"/>
    </row>
    <row r="100" spans="1:17" ht="15.75">
      <c r="A100" s="47" t="s">
        <v>179</v>
      </c>
      <c r="B100" s="78" t="s">
        <v>278</v>
      </c>
      <c r="C100" s="36" t="s">
        <v>122</v>
      </c>
      <c r="D100" s="93" t="s">
        <v>323</v>
      </c>
      <c r="E100" s="37" t="s">
        <v>47</v>
      </c>
      <c r="F100" s="431">
        <v>25</v>
      </c>
      <c r="G100" s="106"/>
      <c r="H100" s="106"/>
      <c r="I100" s="106"/>
      <c r="J100" s="106"/>
      <c r="K100" s="107"/>
      <c r="L100" s="107"/>
      <c r="M100" s="107"/>
      <c r="N100" s="107"/>
      <c r="O100" s="107"/>
      <c r="P100" s="107"/>
      <c r="Q100" s="107"/>
    </row>
    <row r="101" spans="1:17" ht="15.75">
      <c r="A101" s="53">
        <v>12</v>
      </c>
      <c r="B101" s="99"/>
      <c r="C101" s="43" t="s">
        <v>123</v>
      </c>
      <c r="D101" s="101"/>
      <c r="E101" s="44"/>
      <c r="F101" s="428"/>
      <c r="G101" s="45"/>
      <c r="H101" s="45"/>
      <c r="I101" s="45"/>
      <c r="J101" s="46"/>
      <c r="K101" s="45"/>
      <c r="L101" s="45"/>
      <c r="M101" s="45"/>
      <c r="N101" s="45"/>
      <c r="O101" s="46"/>
      <c r="P101" s="45"/>
      <c r="Q101" s="45"/>
    </row>
    <row r="102" spans="1:17" ht="25.5">
      <c r="A102" s="47" t="s">
        <v>180</v>
      </c>
      <c r="B102" s="78" t="s">
        <v>279</v>
      </c>
      <c r="C102" s="36" t="s">
        <v>124</v>
      </c>
      <c r="D102" s="93" t="s">
        <v>323</v>
      </c>
      <c r="E102" s="37" t="s">
        <v>7</v>
      </c>
      <c r="F102" s="426">
        <v>204</v>
      </c>
      <c r="G102" s="106"/>
      <c r="H102" s="106"/>
      <c r="I102" s="106"/>
      <c r="J102" s="106"/>
      <c r="K102" s="107"/>
      <c r="L102" s="107"/>
      <c r="M102" s="107"/>
      <c r="N102" s="107"/>
      <c r="O102" s="107"/>
      <c r="P102" s="107"/>
      <c r="Q102" s="107"/>
    </row>
    <row r="103" spans="1:17" ht="15.75">
      <c r="A103" s="47" t="s">
        <v>181</v>
      </c>
      <c r="B103" s="77" t="s">
        <v>273</v>
      </c>
      <c r="C103" s="36" t="s">
        <v>125</v>
      </c>
      <c r="D103" s="93" t="s">
        <v>323</v>
      </c>
      <c r="E103" s="37" t="s">
        <v>67</v>
      </c>
      <c r="F103" s="426">
        <v>754.2</v>
      </c>
      <c r="G103" s="106"/>
      <c r="H103" s="106"/>
      <c r="I103" s="106"/>
      <c r="J103" s="106"/>
      <c r="K103" s="107"/>
      <c r="L103" s="107"/>
      <c r="M103" s="107"/>
      <c r="N103" s="107"/>
      <c r="O103" s="107"/>
      <c r="P103" s="107"/>
      <c r="Q103" s="107"/>
    </row>
    <row r="104" spans="1:17" ht="15.75">
      <c r="A104" s="53">
        <v>13</v>
      </c>
      <c r="B104" s="99"/>
      <c r="C104" s="43" t="s">
        <v>126</v>
      </c>
      <c r="D104" s="101"/>
      <c r="E104" s="44"/>
      <c r="F104" s="428"/>
      <c r="G104" s="45"/>
      <c r="H104" s="45"/>
      <c r="I104" s="45"/>
      <c r="J104" s="46"/>
      <c r="K104" s="45"/>
      <c r="L104" s="45"/>
      <c r="M104" s="45"/>
      <c r="N104" s="45"/>
      <c r="O104" s="46"/>
      <c r="P104" s="45"/>
      <c r="Q104" s="45"/>
    </row>
    <row r="105" spans="1:17" ht="25.5">
      <c r="A105" s="47" t="s">
        <v>182</v>
      </c>
      <c r="B105" s="78" t="s">
        <v>276</v>
      </c>
      <c r="C105" s="36" t="s">
        <v>127</v>
      </c>
      <c r="D105" s="93" t="s">
        <v>324</v>
      </c>
      <c r="E105" s="37" t="s">
        <v>18</v>
      </c>
      <c r="F105" s="426">
        <v>1987.35</v>
      </c>
      <c r="G105" s="106"/>
      <c r="H105" s="106"/>
      <c r="I105" s="106"/>
      <c r="J105" s="106"/>
      <c r="K105" s="107"/>
      <c r="L105" s="107"/>
      <c r="M105" s="107"/>
      <c r="N105" s="107"/>
      <c r="O105" s="107"/>
      <c r="P105" s="107"/>
      <c r="Q105" s="107"/>
    </row>
    <row r="106" spans="1:17" ht="15.75">
      <c r="A106" s="47" t="s">
        <v>183</v>
      </c>
      <c r="B106" s="77" t="s">
        <v>268</v>
      </c>
      <c r="C106" s="36" t="s">
        <v>114</v>
      </c>
      <c r="D106" s="93" t="s">
        <v>324</v>
      </c>
      <c r="E106" s="37" t="s">
        <v>79</v>
      </c>
      <c r="F106" s="426">
        <v>2.75</v>
      </c>
      <c r="G106" s="106"/>
      <c r="H106" s="106"/>
      <c r="I106" s="106"/>
      <c r="J106" s="106"/>
      <c r="K106" s="107"/>
      <c r="L106" s="107"/>
      <c r="M106" s="107"/>
      <c r="N106" s="107"/>
      <c r="O106" s="107"/>
      <c r="P106" s="107"/>
      <c r="Q106" s="107"/>
    </row>
    <row r="107" spans="1:17" ht="15.75">
      <c r="A107" s="53">
        <v>14</v>
      </c>
      <c r="B107" s="100"/>
      <c r="C107" s="43" t="s">
        <v>128</v>
      </c>
      <c r="D107" s="101"/>
      <c r="E107" s="44"/>
      <c r="F107" s="428"/>
      <c r="G107" s="45"/>
      <c r="H107" s="45"/>
      <c r="I107" s="45"/>
      <c r="J107" s="46"/>
      <c r="K107" s="45"/>
      <c r="L107" s="45"/>
      <c r="M107" s="45"/>
      <c r="N107" s="45"/>
      <c r="O107" s="46"/>
      <c r="P107" s="45"/>
      <c r="Q107" s="45"/>
    </row>
    <row r="108" spans="1:17" ht="15.75">
      <c r="A108" s="47" t="s">
        <v>184</v>
      </c>
      <c r="B108" s="77" t="s">
        <v>280</v>
      </c>
      <c r="C108" s="36" t="s">
        <v>129</v>
      </c>
      <c r="D108" s="93" t="s">
        <v>323</v>
      </c>
      <c r="E108" s="37" t="s">
        <v>67</v>
      </c>
      <c r="F108" s="426">
        <v>50.3</v>
      </c>
      <c r="G108" s="106"/>
      <c r="H108" s="106"/>
      <c r="I108" s="106"/>
      <c r="J108" s="106"/>
      <c r="K108" s="107"/>
      <c r="L108" s="107"/>
      <c r="M108" s="107"/>
      <c r="N108" s="107"/>
      <c r="O108" s="107"/>
      <c r="P108" s="107"/>
      <c r="Q108" s="107"/>
    </row>
    <row r="109" spans="1:17" ht="15.75">
      <c r="A109" s="47" t="s">
        <v>185</v>
      </c>
      <c r="B109" s="78" t="s">
        <v>262</v>
      </c>
      <c r="C109" s="36" t="s">
        <v>130</v>
      </c>
      <c r="D109" s="93" t="s">
        <v>323</v>
      </c>
      <c r="E109" s="37" t="s">
        <v>79</v>
      </c>
      <c r="F109" s="426">
        <v>0.15</v>
      </c>
      <c r="G109" s="106"/>
      <c r="H109" s="106"/>
      <c r="I109" s="106"/>
      <c r="J109" s="106"/>
      <c r="K109" s="107"/>
      <c r="L109" s="107"/>
      <c r="M109" s="107"/>
      <c r="N109" s="107"/>
      <c r="O109" s="107"/>
      <c r="P109" s="107"/>
      <c r="Q109" s="107"/>
    </row>
    <row r="110" spans="1:17" s="7" customFormat="1" ht="15.75">
      <c r="A110" s="580" t="s">
        <v>8</v>
      </c>
      <c r="B110" s="580"/>
      <c r="C110" s="580"/>
      <c r="D110" s="94"/>
      <c r="E110" s="35" t="s">
        <v>9</v>
      </c>
      <c r="F110" s="35" t="s">
        <v>9</v>
      </c>
      <c r="G110" s="35" t="s">
        <v>9</v>
      </c>
      <c r="H110" s="35" t="s">
        <v>9</v>
      </c>
      <c r="I110" s="35" t="s">
        <v>9</v>
      </c>
      <c r="J110" s="35" t="s">
        <v>9</v>
      </c>
      <c r="K110" s="35" t="s">
        <v>9</v>
      </c>
      <c r="L110" s="19" t="s">
        <v>9</v>
      </c>
      <c r="M110" s="124">
        <f>SUM(M15:M109)</f>
        <v>0</v>
      </c>
      <c r="N110" s="124">
        <f>SUM(N15:N109)</f>
        <v>0</v>
      </c>
      <c r="O110" s="124">
        <f>SUM(O15:O109)</f>
        <v>0</v>
      </c>
      <c r="P110" s="124">
        <f>SUM(P15:P109)</f>
        <v>0</v>
      </c>
      <c r="Q110" s="124">
        <f>SUM(Q15:Q109)</f>
        <v>0</v>
      </c>
    </row>
    <row r="111" spans="1:17" s="7" customFormat="1" ht="15.75">
      <c r="A111" s="581" t="s">
        <v>526</v>
      </c>
      <c r="B111" s="582"/>
      <c r="C111" s="582"/>
      <c r="D111" s="582"/>
      <c r="E111" s="582"/>
      <c r="F111" s="582"/>
      <c r="G111" s="582"/>
      <c r="H111" s="582"/>
      <c r="I111" s="582"/>
      <c r="J111" s="582"/>
      <c r="K111" s="582"/>
      <c r="L111" s="582"/>
      <c r="M111" s="582"/>
      <c r="N111" s="582"/>
      <c r="O111" s="582"/>
      <c r="P111" s="583"/>
      <c r="Q111" s="273">
        <f>Q49+Q51+Q53+Q56+Q63+Q66+Q74+Q77+Q85+Q88</f>
        <v>0</v>
      </c>
    </row>
    <row r="112" spans="1:17" s="7" customFormat="1" ht="15.75">
      <c r="A112" s="573" t="s">
        <v>525</v>
      </c>
      <c r="B112" s="574"/>
      <c r="C112" s="574"/>
      <c r="D112" s="574"/>
      <c r="E112" s="574"/>
      <c r="F112" s="574"/>
      <c r="G112" s="574"/>
      <c r="H112" s="574"/>
      <c r="I112" s="574"/>
      <c r="J112" s="574"/>
      <c r="K112" s="574"/>
      <c r="L112" s="574"/>
      <c r="M112" s="574"/>
      <c r="N112" s="574"/>
      <c r="O112" s="574"/>
      <c r="P112" s="575"/>
      <c r="Q112" s="124">
        <f>Q111+Q110</f>
        <v>0</v>
      </c>
    </row>
    <row r="113" spans="1:17" s="7" customFormat="1" ht="15.75">
      <c r="A113" s="577" t="s">
        <v>496</v>
      </c>
      <c r="B113" s="578"/>
      <c r="C113" s="578"/>
      <c r="D113" s="578"/>
      <c r="E113" s="578"/>
      <c r="F113" s="578"/>
      <c r="G113" s="578"/>
      <c r="H113" s="578"/>
      <c r="I113" s="578"/>
      <c r="J113" s="578"/>
      <c r="K113" s="578"/>
      <c r="L113" s="578"/>
      <c r="M113" s="578"/>
      <c r="N113" s="578"/>
      <c r="O113" s="578"/>
      <c r="P113" s="579"/>
      <c r="Q113" s="300">
        <f>Q49+Q51+Q53+Q56+Q63+Q66+Q74+Q77+Q85+Q88</f>
        <v>0</v>
      </c>
    </row>
    <row r="114" spans="1:17" s="7" customFormat="1" ht="15.75">
      <c r="A114" s="437"/>
      <c r="B114" s="437"/>
      <c r="C114" s="437"/>
      <c r="D114" s="437"/>
      <c r="E114" s="437"/>
      <c r="F114" s="437"/>
      <c r="G114" s="437"/>
      <c r="H114" s="437"/>
      <c r="I114" s="437"/>
      <c r="J114" s="437"/>
      <c r="K114" s="437"/>
      <c r="L114" s="437"/>
      <c r="M114" s="437"/>
      <c r="N114" s="437"/>
      <c r="O114" s="437"/>
      <c r="P114" s="437"/>
      <c r="Q114" s="438"/>
    </row>
    <row r="117" spans="1:8" ht="15.75">
      <c r="A117" s="493" t="s">
        <v>555</v>
      </c>
      <c r="B117" s="493"/>
      <c r="C117" s="493"/>
      <c r="D117" s="493"/>
      <c r="E117" s="493"/>
      <c r="F117" s="493"/>
      <c r="G117" s="493"/>
      <c r="H117" s="493"/>
    </row>
    <row r="118" spans="1:8" ht="15.75">
      <c r="A118" s="494" t="s">
        <v>556</v>
      </c>
      <c r="B118" s="494"/>
      <c r="C118" s="494"/>
      <c r="D118" s="494"/>
      <c r="E118" s="494"/>
      <c r="F118" s="494"/>
      <c r="G118" s="494"/>
      <c r="H118" s="494"/>
    </row>
    <row r="119" spans="1:8" ht="15.75">
      <c r="A119" s="449"/>
      <c r="B119" s="449"/>
      <c r="C119" s="449"/>
      <c r="D119" s="449"/>
      <c r="E119" s="449"/>
      <c r="F119" s="449"/>
      <c r="G119" s="449"/>
      <c r="H119" s="449"/>
    </row>
    <row r="120" spans="1:8" ht="15.75">
      <c r="A120" s="493" t="s">
        <v>557</v>
      </c>
      <c r="B120" s="493"/>
      <c r="C120" s="493"/>
      <c r="D120" s="493"/>
      <c r="E120" s="493"/>
      <c r="F120" s="493"/>
      <c r="G120" s="493"/>
      <c r="H120" s="493"/>
    </row>
    <row r="121" spans="1:8" ht="15.75">
      <c r="A121" s="494" t="s">
        <v>556</v>
      </c>
      <c r="B121" s="494"/>
      <c r="C121" s="494"/>
      <c r="D121" s="494"/>
      <c r="E121" s="494"/>
      <c r="F121" s="494"/>
      <c r="G121" s="494"/>
      <c r="H121" s="494"/>
    </row>
    <row r="122" spans="1:8" ht="15.75">
      <c r="A122" s="449"/>
      <c r="B122" s="449"/>
      <c r="C122" s="449"/>
      <c r="D122" s="449"/>
      <c r="E122" s="449"/>
      <c r="F122" s="449"/>
      <c r="G122" s="449"/>
      <c r="H122" s="449"/>
    </row>
    <row r="123" spans="1:8" ht="15.75">
      <c r="A123" s="450" t="s">
        <v>558</v>
      </c>
      <c r="B123" s="450"/>
      <c r="C123" s="450"/>
      <c r="D123" s="451"/>
      <c r="E123" s="451"/>
      <c r="F123" s="451"/>
      <c r="G123" s="451"/>
      <c r="H123" s="451"/>
    </row>
  </sheetData>
  <sheetProtection/>
  <mergeCells count="24">
    <mergeCell ref="A111:P111"/>
    <mergeCell ref="C13:C14"/>
    <mergeCell ref="E13:E14"/>
    <mergeCell ref="G13:K13"/>
    <mergeCell ref="A5:Q5"/>
    <mergeCell ref="J1:K1"/>
    <mergeCell ref="L13:L14"/>
    <mergeCell ref="M13:P13"/>
    <mergeCell ref="F13:F14"/>
    <mergeCell ref="B13:B14"/>
    <mergeCell ref="A12:C12"/>
    <mergeCell ref="O1:Q1"/>
    <mergeCell ref="A6:Q6"/>
    <mergeCell ref="Q13:Q14"/>
    <mergeCell ref="A117:H117"/>
    <mergeCell ref="A118:H118"/>
    <mergeCell ref="A120:H120"/>
    <mergeCell ref="A121:H121"/>
    <mergeCell ref="A112:P112"/>
    <mergeCell ref="A9:Q9"/>
    <mergeCell ref="D13:D14"/>
    <mergeCell ref="A13:A14"/>
    <mergeCell ref="A113:P113"/>
    <mergeCell ref="A110:C110"/>
  </mergeCells>
  <dataValidations count="7">
    <dataValidation type="list" allowBlank="1" showErrorMessage="1" sqref="E24:E27">
      <formula1>$F$859:$F$889</formula1>
      <formula2>0</formula2>
    </dataValidation>
    <dataValidation type="list" allowBlank="1" showErrorMessage="1" sqref="E29:E41 E63:E73">
      <formula1>$F$867:$F$897</formula1>
      <formula2>0</formula2>
    </dataValidation>
    <dataValidation type="list" allowBlank="1" showErrorMessage="1" sqref="E43:E48 E52">
      <formula1>$F$893:$F$923</formula1>
      <formula2>0</formula2>
    </dataValidation>
    <dataValidation type="list" allowBlank="1" showErrorMessage="1" sqref="E49:E51 E53:E62">
      <formula1>$F$875:$F$905</formula1>
      <formula2>0</formula2>
    </dataValidation>
    <dataValidation type="list" allowBlank="1" showErrorMessage="1" sqref="E74:E84 E95 E99 E101 E104 E107">
      <formula1>$F$849:$F$879</formula1>
      <formula2>0</formula2>
    </dataValidation>
    <dataValidation type="list" allowBlank="1" showErrorMessage="1" sqref="E85:E94 E96:E98 E100 E102:E103 E105:E106 E108:E109">
      <formula1>$F$821:$F$851</formula1>
      <formula2>0</formula2>
    </dataValidation>
    <dataValidation type="list" allowBlank="1" showErrorMessage="1" sqref="E16:E22">
      <formula1>$F$840:$F$870</formula1>
      <formula2>0</formula2>
    </dataValidation>
  </dataValidations>
  <printOptions/>
  <pageMargins left="0.5905511811023623" right="0.5118110236220472" top="0.5118110236220472" bottom="0.5118110236220472" header="0.31496062992125984" footer="0.31496062992125984"/>
  <pageSetup fitToHeight="0" fitToWidth="1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R64"/>
  <sheetViews>
    <sheetView zoomScalePageLayoutView="0" workbookViewId="0" topLeftCell="A1">
      <selection activeCell="A5" sqref="A5:Q5"/>
    </sheetView>
  </sheetViews>
  <sheetFormatPr defaultColWidth="9.140625" defaultRowHeight="15"/>
  <cols>
    <col min="1" max="1" width="5.28125" style="48" customWidth="1"/>
    <col min="2" max="2" width="8.140625" style="48" customWidth="1"/>
    <col min="3" max="3" width="54.00390625" style="2" customWidth="1"/>
    <col min="4" max="4" width="8.00390625" style="2" customWidth="1"/>
    <col min="5" max="5" width="7.8515625" style="6" customWidth="1"/>
    <col min="6" max="6" width="9.00390625" style="6" customWidth="1"/>
    <col min="7" max="7" width="7.28125" style="2" customWidth="1"/>
    <col min="8" max="8" width="8.57421875" style="2" customWidth="1"/>
    <col min="9" max="10" width="8.421875" style="2" customWidth="1"/>
    <col min="11" max="11" width="9.421875" style="2" customWidth="1"/>
    <col min="12" max="12" width="9.140625" style="2" customWidth="1"/>
    <col min="13" max="13" width="10.00390625" style="2" customWidth="1"/>
    <col min="14" max="14" width="12.421875" style="2" customWidth="1"/>
    <col min="15" max="15" width="9.28125" style="2" customWidth="1"/>
    <col min="16" max="16" width="10.57421875" style="2" customWidth="1"/>
    <col min="17" max="17" width="14.140625" style="2" customWidth="1"/>
    <col min="18" max="18" width="9.57421875" style="2" bestFit="1" customWidth="1"/>
    <col min="19" max="16384" width="9.140625" style="2" customWidth="1"/>
  </cols>
  <sheetData>
    <row r="1" spans="5:17" ht="15.75">
      <c r="E1" s="2"/>
      <c r="F1" s="2"/>
      <c r="J1" s="539"/>
      <c r="K1" s="539"/>
      <c r="P1" s="509" t="s">
        <v>550</v>
      </c>
      <c r="Q1" s="509"/>
    </row>
    <row r="2" spans="5:17" ht="15.75">
      <c r="E2" s="2"/>
      <c r="F2" s="2"/>
      <c r="J2" s="18"/>
      <c r="K2" s="18"/>
      <c r="P2" s="17"/>
      <c r="Q2" s="20"/>
    </row>
    <row r="3" spans="5:17" ht="15.75">
      <c r="E3" s="2"/>
      <c r="F3" s="2"/>
      <c r="J3" s="18"/>
      <c r="K3" s="18"/>
      <c r="P3" s="17"/>
      <c r="Q3" s="20"/>
    </row>
    <row r="4" spans="5:17" ht="15.75">
      <c r="E4" s="2"/>
      <c r="F4" s="2"/>
      <c r="J4" s="18"/>
      <c r="K4" s="18"/>
      <c r="P4" s="17"/>
      <c r="Q4" s="33"/>
    </row>
    <row r="5" spans="1:17" ht="18.75">
      <c r="A5" s="540" t="s">
        <v>539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  <c r="Q5" s="540"/>
    </row>
    <row r="6" spans="1:17" ht="15.75">
      <c r="A6" s="541" t="s">
        <v>187</v>
      </c>
      <c r="B6" s="541"/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</row>
    <row r="7" spans="1:17" ht="15.75">
      <c r="A7" s="49"/>
      <c r="B7" s="49"/>
      <c r="C7" s="21"/>
      <c r="D7" s="8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7" ht="15.75">
      <c r="A8" s="302" t="s">
        <v>529</v>
      </c>
      <c r="B8" s="133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135"/>
    </row>
    <row r="9" spans="1:17" ht="15.75">
      <c r="A9" s="513" t="s">
        <v>530</v>
      </c>
      <c r="B9" s="513"/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3"/>
      <c r="O9" s="513"/>
      <c r="P9" s="513"/>
      <c r="Q9" s="513"/>
    </row>
    <row r="10" spans="1:17" ht="15.75">
      <c r="A10" s="302" t="s">
        <v>534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</row>
    <row r="11" spans="1:17" ht="15.75">
      <c r="A11" s="443" t="s">
        <v>552</v>
      </c>
      <c r="B11" s="446"/>
      <c r="C11" s="445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</row>
    <row r="12" spans="1:17" ht="15.75">
      <c r="A12" s="576" t="s">
        <v>514</v>
      </c>
      <c r="B12" s="576"/>
      <c r="C12" s="576"/>
      <c r="D12" s="81"/>
      <c r="E12" s="1"/>
      <c r="F12" s="1"/>
      <c r="G12" s="1"/>
      <c r="H12" s="1"/>
      <c r="I12" s="1"/>
      <c r="J12" s="1"/>
      <c r="K12" s="1"/>
      <c r="L12" s="1"/>
      <c r="M12" s="3"/>
      <c r="N12" s="3"/>
      <c r="O12" s="4"/>
      <c r="P12" s="4"/>
      <c r="Q12" s="4"/>
    </row>
    <row r="13" spans="1:17" ht="15.75">
      <c r="A13" s="523" t="s">
        <v>1</v>
      </c>
      <c r="B13" s="524" t="s">
        <v>258</v>
      </c>
      <c r="C13" s="526" t="s">
        <v>2</v>
      </c>
      <c r="D13" s="524" t="s">
        <v>310</v>
      </c>
      <c r="E13" s="526" t="s">
        <v>259</v>
      </c>
      <c r="F13" s="545" t="s">
        <v>0</v>
      </c>
      <c r="G13" s="545" t="s">
        <v>5</v>
      </c>
      <c r="H13" s="545"/>
      <c r="I13" s="545"/>
      <c r="J13" s="545"/>
      <c r="K13" s="545"/>
      <c r="L13" s="546" t="s">
        <v>14</v>
      </c>
      <c r="M13" s="530" t="s">
        <v>6</v>
      </c>
      <c r="N13" s="531"/>
      <c r="O13" s="531"/>
      <c r="P13" s="532"/>
      <c r="Q13" s="546" t="s">
        <v>17</v>
      </c>
    </row>
    <row r="14" spans="1:17" ht="51">
      <c r="A14" s="523"/>
      <c r="B14" s="525"/>
      <c r="C14" s="526"/>
      <c r="D14" s="525"/>
      <c r="E14" s="526"/>
      <c r="F14" s="545"/>
      <c r="G14" s="34" t="s">
        <v>3</v>
      </c>
      <c r="H14" s="34" t="s">
        <v>10</v>
      </c>
      <c r="I14" s="34" t="s">
        <v>11</v>
      </c>
      <c r="J14" s="34" t="s">
        <v>12</v>
      </c>
      <c r="K14" s="34" t="s">
        <v>13</v>
      </c>
      <c r="L14" s="546"/>
      <c r="M14" s="15" t="s">
        <v>186</v>
      </c>
      <c r="N14" s="16" t="s">
        <v>15</v>
      </c>
      <c r="O14" s="16" t="s">
        <v>12</v>
      </c>
      <c r="P14" s="16" t="s">
        <v>16</v>
      </c>
      <c r="Q14" s="546"/>
    </row>
    <row r="15" spans="1:17" ht="15.75">
      <c r="A15" s="52">
        <v>1</v>
      </c>
      <c r="B15" s="52"/>
      <c r="C15" s="65" t="s">
        <v>188</v>
      </c>
      <c r="D15" s="103"/>
      <c r="E15" s="66"/>
      <c r="F15" s="66"/>
      <c r="G15" s="11"/>
      <c r="H15" s="11"/>
      <c r="I15" s="11"/>
      <c r="J15" s="67"/>
      <c r="K15" s="67"/>
      <c r="L15" s="11"/>
      <c r="M15" s="11"/>
      <c r="N15" s="11"/>
      <c r="O15" s="67"/>
      <c r="P15" s="67"/>
      <c r="Q15" s="11"/>
    </row>
    <row r="16" spans="1:17" ht="25.5">
      <c r="A16" s="51" t="s">
        <v>135</v>
      </c>
      <c r="B16" s="51" t="s">
        <v>281</v>
      </c>
      <c r="C16" s="55" t="s">
        <v>189</v>
      </c>
      <c r="D16" s="62" t="s">
        <v>325</v>
      </c>
      <c r="E16" s="56" t="s">
        <v>190</v>
      </c>
      <c r="F16" s="57">
        <v>1</v>
      </c>
      <c r="G16" s="106"/>
      <c r="H16" s="106"/>
      <c r="I16" s="106"/>
      <c r="J16" s="106"/>
      <c r="K16" s="107"/>
      <c r="L16" s="107"/>
      <c r="M16" s="107"/>
      <c r="N16" s="107"/>
      <c r="O16" s="107"/>
      <c r="P16" s="107"/>
      <c r="Q16" s="107"/>
    </row>
    <row r="17" spans="1:17" ht="15.75">
      <c r="A17" s="52">
        <v>2</v>
      </c>
      <c r="B17" s="52"/>
      <c r="C17" s="65" t="s">
        <v>191</v>
      </c>
      <c r="D17" s="103"/>
      <c r="E17" s="66"/>
      <c r="F17" s="66"/>
      <c r="G17" s="11"/>
      <c r="H17" s="11"/>
      <c r="I17" s="11"/>
      <c r="J17" s="67"/>
      <c r="K17" s="67"/>
      <c r="L17" s="11"/>
      <c r="M17" s="11"/>
      <c r="N17" s="11"/>
      <c r="O17" s="67"/>
      <c r="P17" s="67"/>
      <c r="Q17" s="11"/>
    </row>
    <row r="18" spans="1:18" s="7" customFormat="1" ht="25.5">
      <c r="A18" s="114" t="s">
        <v>132</v>
      </c>
      <c r="B18" s="114" t="s">
        <v>147</v>
      </c>
      <c r="C18" s="115" t="s">
        <v>309</v>
      </c>
      <c r="D18" s="116" t="s">
        <v>326</v>
      </c>
      <c r="E18" s="117" t="s">
        <v>197</v>
      </c>
      <c r="F18" s="117">
        <v>2485</v>
      </c>
      <c r="G18" s="118"/>
      <c r="H18" s="118"/>
      <c r="I18" s="118"/>
      <c r="J18" s="118"/>
      <c r="K18" s="119"/>
      <c r="L18" s="119"/>
      <c r="M18" s="119"/>
      <c r="N18" s="119"/>
      <c r="O18" s="119"/>
      <c r="P18" s="119"/>
      <c r="Q18" s="119"/>
      <c r="R18" s="274"/>
    </row>
    <row r="19" spans="1:17" ht="15.75">
      <c r="A19" s="51" t="s">
        <v>227</v>
      </c>
      <c r="B19" s="51" t="s">
        <v>147</v>
      </c>
      <c r="C19" s="55" t="s">
        <v>192</v>
      </c>
      <c r="D19" s="62" t="s">
        <v>326</v>
      </c>
      <c r="E19" s="58" t="s">
        <v>47</v>
      </c>
      <c r="F19" s="59">
        <v>5</v>
      </c>
      <c r="G19" s="106"/>
      <c r="H19" s="106"/>
      <c r="I19" s="106"/>
      <c r="J19" s="106"/>
      <c r="K19" s="107"/>
      <c r="L19" s="107"/>
      <c r="M19" s="107"/>
      <c r="N19" s="107"/>
      <c r="O19" s="107"/>
      <c r="P19" s="107"/>
      <c r="Q19" s="107"/>
    </row>
    <row r="20" spans="1:17" ht="15.75">
      <c r="A20" s="51" t="s">
        <v>228</v>
      </c>
      <c r="B20" s="51" t="s">
        <v>147</v>
      </c>
      <c r="C20" s="55" t="s">
        <v>193</v>
      </c>
      <c r="D20" s="62" t="s">
        <v>326</v>
      </c>
      <c r="E20" s="58" t="s">
        <v>47</v>
      </c>
      <c r="F20" s="59">
        <v>3</v>
      </c>
      <c r="G20" s="106"/>
      <c r="H20" s="106"/>
      <c r="I20" s="106"/>
      <c r="J20" s="106"/>
      <c r="K20" s="107"/>
      <c r="L20" s="107"/>
      <c r="M20" s="107"/>
      <c r="N20" s="107"/>
      <c r="O20" s="107"/>
      <c r="P20" s="107"/>
      <c r="Q20" s="107"/>
    </row>
    <row r="21" spans="1:17" ht="15.75">
      <c r="A21" s="51" t="s">
        <v>229</v>
      </c>
      <c r="B21" s="51" t="s">
        <v>147</v>
      </c>
      <c r="C21" s="55" t="s">
        <v>194</v>
      </c>
      <c r="D21" s="62" t="s">
        <v>326</v>
      </c>
      <c r="E21" s="58" t="s">
        <v>47</v>
      </c>
      <c r="F21" s="59">
        <v>1</v>
      </c>
      <c r="G21" s="106"/>
      <c r="H21" s="106"/>
      <c r="I21" s="106"/>
      <c r="J21" s="106"/>
      <c r="K21" s="107"/>
      <c r="L21" s="107"/>
      <c r="M21" s="107"/>
      <c r="N21" s="107"/>
      <c r="O21" s="107"/>
      <c r="P21" s="107"/>
      <c r="Q21" s="107"/>
    </row>
    <row r="22" spans="1:17" ht="15.75">
      <c r="A22" s="51" t="s">
        <v>134</v>
      </c>
      <c r="B22" s="51" t="s">
        <v>147</v>
      </c>
      <c r="C22" s="55" t="s">
        <v>195</v>
      </c>
      <c r="D22" s="62" t="s">
        <v>326</v>
      </c>
      <c r="E22" s="58" t="s">
        <v>47</v>
      </c>
      <c r="F22" s="59">
        <v>3</v>
      </c>
      <c r="G22" s="106"/>
      <c r="H22" s="106"/>
      <c r="I22" s="106"/>
      <c r="J22" s="106"/>
      <c r="K22" s="107"/>
      <c r="L22" s="107"/>
      <c r="M22" s="107"/>
      <c r="N22" s="107"/>
      <c r="O22" s="107"/>
      <c r="P22" s="107"/>
      <c r="Q22" s="107"/>
    </row>
    <row r="23" spans="1:17" ht="15.75">
      <c r="A23" s="51" t="s">
        <v>230</v>
      </c>
      <c r="B23" s="51" t="s">
        <v>282</v>
      </c>
      <c r="C23" s="55" t="s">
        <v>196</v>
      </c>
      <c r="D23" s="62" t="s">
        <v>326</v>
      </c>
      <c r="E23" s="58" t="s">
        <v>197</v>
      </c>
      <c r="F23" s="59">
        <v>9</v>
      </c>
      <c r="G23" s="106"/>
      <c r="H23" s="106"/>
      <c r="I23" s="106"/>
      <c r="J23" s="106"/>
      <c r="K23" s="107"/>
      <c r="L23" s="107"/>
      <c r="M23" s="107"/>
      <c r="N23" s="107"/>
      <c r="O23" s="107"/>
      <c r="P23" s="107"/>
      <c r="Q23" s="107"/>
    </row>
    <row r="24" spans="1:17" ht="15.75">
      <c r="A24" s="52">
        <v>3</v>
      </c>
      <c r="B24" s="52"/>
      <c r="C24" s="65" t="s">
        <v>198</v>
      </c>
      <c r="D24" s="103"/>
      <c r="E24" s="66"/>
      <c r="F24" s="66"/>
      <c r="G24" s="11"/>
      <c r="H24" s="11"/>
      <c r="I24" s="11"/>
      <c r="J24" s="67"/>
      <c r="K24" s="11"/>
      <c r="L24" s="11"/>
      <c r="M24" s="11"/>
      <c r="N24" s="11"/>
      <c r="O24" s="67"/>
      <c r="P24" s="11"/>
      <c r="Q24" s="11"/>
    </row>
    <row r="25" spans="1:17" ht="25.5">
      <c r="A25" s="114" t="s">
        <v>228</v>
      </c>
      <c r="B25" s="114" t="s">
        <v>283</v>
      </c>
      <c r="C25" s="115" t="s">
        <v>199</v>
      </c>
      <c r="D25" s="116" t="s">
        <v>327</v>
      </c>
      <c r="E25" s="117" t="s">
        <v>202</v>
      </c>
      <c r="F25" s="116">
        <v>1500</v>
      </c>
      <c r="G25" s="118"/>
      <c r="H25" s="118"/>
      <c r="I25" s="118"/>
      <c r="J25" s="118"/>
      <c r="K25" s="119"/>
      <c r="L25" s="119"/>
      <c r="M25" s="119"/>
      <c r="N25" s="119"/>
      <c r="O25" s="119"/>
      <c r="P25" s="119"/>
      <c r="Q25" s="119"/>
    </row>
    <row r="26" spans="1:17" ht="25.5">
      <c r="A26" s="51" t="s">
        <v>229</v>
      </c>
      <c r="B26" s="51" t="s">
        <v>231</v>
      </c>
      <c r="C26" s="60" t="s">
        <v>200</v>
      </c>
      <c r="D26" s="61" t="s">
        <v>327</v>
      </c>
      <c r="E26" s="58" t="s">
        <v>202</v>
      </c>
      <c r="F26" s="62">
        <v>50</v>
      </c>
      <c r="G26" s="106"/>
      <c r="H26" s="106"/>
      <c r="I26" s="106"/>
      <c r="J26" s="106"/>
      <c r="K26" s="107"/>
      <c r="L26" s="107"/>
      <c r="M26" s="107"/>
      <c r="N26" s="107"/>
      <c r="O26" s="107"/>
      <c r="P26" s="107"/>
      <c r="Q26" s="107"/>
    </row>
    <row r="27" spans="1:17" ht="25.5">
      <c r="A27" s="51" t="s">
        <v>134</v>
      </c>
      <c r="B27" s="51" t="s">
        <v>231</v>
      </c>
      <c r="C27" s="55" t="s">
        <v>201</v>
      </c>
      <c r="D27" s="62" t="s">
        <v>327</v>
      </c>
      <c r="E27" s="58" t="s">
        <v>197</v>
      </c>
      <c r="F27" s="62">
        <v>4500</v>
      </c>
      <c r="G27" s="106"/>
      <c r="H27" s="106"/>
      <c r="I27" s="106"/>
      <c r="J27" s="106"/>
      <c r="K27" s="107"/>
      <c r="L27" s="107"/>
      <c r="M27" s="107"/>
      <c r="N27" s="107"/>
      <c r="O27" s="107"/>
      <c r="P27" s="107"/>
      <c r="Q27" s="107"/>
    </row>
    <row r="28" spans="1:17" ht="15.75">
      <c r="A28" s="52">
        <v>4</v>
      </c>
      <c r="B28" s="52"/>
      <c r="C28" s="68" t="s">
        <v>203</v>
      </c>
      <c r="D28" s="103"/>
      <c r="E28" s="66"/>
      <c r="F28" s="66"/>
      <c r="G28" s="11"/>
      <c r="H28" s="11"/>
      <c r="I28" s="67"/>
      <c r="J28" s="67"/>
      <c r="K28" s="11"/>
      <c r="L28" s="11"/>
      <c r="M28" s="11"/>
      <c r="N28" s="67"/>
      <c r="O28" s="67"/>
      <c r="P28" s="11"/>
      <c r="Q28" s="11"/>
    </row>
    <row r="29" spans="1:17" ht="25.5">
      <c r="A29" s="51" t="s">
        <v>231</v>
      </c>
      <c r="B29" s="51" t="s">
        <v>131</v>
      </c>
      <c r="C29" s="55" t="s">
        <v>204</v>
      </c>
      <c r="D29" s="62" t="s">
        <v>327</v>
      </c>
      <c r="E29" s="58" t="s">
        <v>202</v>
      </c>
      <c r="F29" s="63">
        <v>990</v>
      </c>
      <c r="G29" s="106"/>
      <c r="H29" s="106"/>
      <c r="I29" s="106"/>
      <c r="J29" s="106"/>
      <c r="K29" s="107"/>
      <c r="L29" s="107"/>
      <c r="M29" s="107"/>
      <c r="N29" s="107"/>
      <c r="O29" s="107"/>
      <c r="P29" s="107"/>
      <c r="Q29" s="107"/>
    </row>
    <row r="30" spans="1:17" ht="15.75">
      <c r="A30" s="52">
        <v>5</v>
      </c>
      <c r="B30" s="52"/>
      <c r="C30" s="65" t="s">
        <v>205</v>
      </c>
      <c r="D30" s="103"/>
      <c r="E30" s="66"/>
      <c r="F30" s="69"/>
      <c r="G30" s="70"/>
      <c r="H30" s="71"/>
      <c r="I30" s="72"/>
      <c r="J30" s="11"/>
      <c r="K30" s="11"/>
      <c r="L30" s="11"/>
      <c r="M30" s="67"/>
      <c r="N30" s="11"/>
      <c r="O30" s="11"/>
      <c r="P30" s="11"/>
      <c r="Q30" s="11"/>
    </row>
    <row r="31" spans="1:18" s="7" customFormat="1" ht="25.5">
      <c r="A31" s="275" t="s">
        <v>131</v>
      </c>
      <c r="B31" s="275" t="s">
        <v>136</v>
      </c>
      <c r="C31" s="240" t="s">
        <v>206</v>
      </c>
      <c r="D31" s="241" t="s">
        <v>327</v>
      </c>
      <c r="E31" s="242" t="s">
        <v>197</v>
      </c>
      <c r="F31" s="242">
        <v>3200</v>
      </c>
      <c r="G31" s="243"/>
      <c r="H31" s="243"/>
      <c r="I31" s="243"/>
      <c r="J31" s="243"/>
      <c r="K31" s="244"/>
      <c r="L31" s="244"/>
      <c r="M31" s="244"/>
      <c r="N31" s="244"/>
      <c r="O31" s="244"/>
      <c r="P31" s="244"/>
      <c r="Q31" s="244"/>
      <c r="R31" s="274"/>
    </row>
    <row r="32" spans="1:17" ht="15.75">
      <c r="A32" s="52">
        <v>6</v>
      </c>
      <c r="B32" s="52"/>
      <c r="C32" s="65" t="s">
        <v>207</v>
      </c>
      <c r="D32" s="103"/>
      <c r="E32" s="66"/>
      <c r="F32" s="69"/>
      <c r="G32" s="11"/>
      <c r="H32" s="11"/>
      <c r="I32" s="11"/>
      <c r="J32" s="67"/>
      <c r="K32" s="67"/>
      <c r="L32" s="11"/>
      <c r="M32" s="11"/>
      <c r="N32" s="11"/>
      <c r="O32" s="67"/>
      <c r="P32" s="67"/>
      <c r="Q32" s="11"/>
    </row>
    <row r="33" spans="1:17" ht="25.5">
      <c r="A33" s="51" t="s">
        <v>138</v>
      </c>
      <c r="B33" s="51" t="s">
        <v>284</v>
      </c>
      <c r="C33" s="55" t="s">
        <v>208</v>
      </c>
      <c r="D33" s="62" t="s">
        <v>327</v>
      </c>
      <c r="E33" s="58" t="s">
        <v>197</v>
      </c>
      <c r="F33" s="63">
        <v>2614</v>
      </c>
      <c r="G33" s="106"/>
      <c r="H33" s="106"/>
      <c r="I33" s="106"/>
      <c r="J33" s="106"/>
      <c r="K33" s="107"/>
      <c r="L33" s="107"/>
      <c r="M33" s="107"/>
      <c r="N33" s="107"/>
      <c r="O33" s="107"/>
      <c r="P33" s="107"/>
      <c r="Q33" s="107"/>
    </row>
    <row r="34" spans="1:17" ht="15.75">
      <c r="A34" s="52">
        <v>7</v>
      </c>
      <c r="B34" s="52"/>
      <c r="C34" s="65" t="s">
        <v>209</v>
      </c>
      <c r="D34" s="103"/>
      <c r="E34" s="73"/>
      <c r="F34" s="74"/>
      <c r="G34" s="70"/>
      <c r="H34" s="71"/>
      <c r="I34" s="72"/>
      <c r="J34" s="11"/>
      <c r="K34" s="11"/>
      <c r="L34" s="11"/>
      <c r="M34" s="67"/>
      <c r="N34" s="11"/>
      <c r="O34" s="11"/>
      <c r="P34" s="11"/>
      <c r="Q34" s="11"/>
    </row>
    <row r="35" spans="1:17" ht="25.5">
      <c r="A35" s="51" t="s">
        <v>133</v>
      </c>
      <c r="B35" s="51" t="s">
        <v>149</v>
      </c>
      <c r="C35" s="55" t="s">
        <v>210</v>
      </c>
      <c r="D35" s="62" t="s">
        <v>327</v>
      </c>
      <c r="E35" s="58" t="s">
        <v>7</v>
      </c>
      <c r="F35" s="64">
        <v>1271</v>
      </c>
      <c r="G35" s="106"/>
      <c r="H35" s="106"/>
      <c r="I35" s="106"/>
      <c r="J35" s="106"/>
      <c r="K35" s="107"/>
      <c r="L35" s="107"/>
      <c r="M35" s="107"/>
      <c r="N35" s="107"/>
      <c r="O35" s="107"/>
      <c r="P35" s="107"/>
      <c r="Q35" s="107"/>
    </row>
    <row r="36" spans="1:17" ht="15.75">
      <c r="A36" s="52">
        <v>8</v>
      </c>
      <c r="B36" s="52"/>
      <c r="C36" s="65" t="s">
        <v>211</v>
      </c>
      <c r="D36" s="103"/>
      <c r="E36" s="73"/>
      <c r="F36" s="74"/>
      <c r="G36" s="70"/>
      <c r="H36" s="71"/>
      <c r="I36" s="72"/>
      <c r="J36" s="11"/>
      <c r="K36" s="11"/>
      <c r="L36" s="11"/>
      <c r="M36" s="67"/>
      <c r="N36" s="11"/>
      <c r="O36" s="11"/>
      <c r="P36" s="11"/>
      <c r="Q36" s="11"/>
    </row>
    <row r="37" spans="1:17" ht="25.5">
      <c r="A37" s="88" t="s">
        <v>232</v>
      </c>
      <c r="B37" s="88" t="s">
        <v>285</v>
      </c>
      <c r="C37" s="60" t="s">
        <v>212</v>
      </c>
      <c r="D37" s="62" t="s">
        <v>327</v>
      </c>
      <c r="E37" s="57" t="s">
        <v>197</v>
      </c>
      <c r="F37" s="89">
        <v>622</v>
      </c>
      <c r="G37" s="106"/>
      <c r="H37" s="106"/>
      <c r="I37" s="106"/>
      <c r="J37" s="106"/>
      <c r="K37" s="107"/>
      <c r="L37" s="107"/>
      <c r="M37" s="107"/>
      <c r="N37" s="107"/>
      <c r="O37" s="107"/>
      <c r="P37" s="107"/>
      <c r="Q37" s="107"/>
    </row>
    <row r="38" spans="1:17" ht="15.75">
      <c r="A38" s="52">
        <v>9</v>
      </c>
      <c r="B38" s="52"/>
      <c r="C38" s="65" t="s">
        <v>213</v>
      </c>
      <c r="D38" s="103"/>
      <c r="E38" s="73"/>
      <c r="F38" s="74"/>
      <c r="G38" s="70"/>
      <c r="H38" s="71"/>
      <c r="I38" s="72"/>
      <c r="J38" s="11"/>
      <c r="K38" s="11"/>
      <c r="L38" s="11"/>
      <c r="M38" s="67"/>
      <c r="N38" s="11"/>
      <c r="O38" s="11"/>
      <c r="P38" s="11"/>
      <c r="Q38" s="11"/>
    </row>
    <row r="39" spans="1:17" ht="25.5">
      <c r="A39" s="51" t="s">
        <v>166</v>
      </c>
      <c r="B39" s="51" t="s">
        <v>286</v>
      </c>
      <c r="C39" s="55" t="s">
        <v>214</v>
      </c>
      <c r="D39" s="62" t="s">
        <v>327</v>
      </c>
      <c r="E39" s="58" t="s">
        <v>197</v>
      </c>
      <c r="F39" s="61">
        <v>2338</v>
      </c>
      <c r="G39" s="106"/>
      <c r="H39" s="106"/>
      <c r="I39" s="106"/>
      <c r="J39" s="106"/>
      <c r="K39" s="107"/>
      <c r="L39" s="107"/>
      <c r="M39" s="107"/>
      <c r="N39" s="107"/>
      <c r="O39" s="107"/>
      <c r="P39" s="107"/>
      <c r="Q39" s="107"/>
    </row>
    <row r="40" spans="1:17" ht="25.5">
      <c r="A40" s="51" t="s">
        <v>167</v>
      </c>
      <c r="B40" s="51" t="s">
        <v>286</v>
      </c>
      <c r="C40" s="55" t="s">
        <v>215</v>
      </c>
      <c r="D40" s="62" t="s">
        <v>327</v>
      </c>
      <c r="E40" s="58" t="s">
        <v>197</v>
      </c>
      <c r="F40" s="61">
        <v>2338</v>
      </c>
      <c r="G40" s="106"/>
      <c r="H40" s="106"/>
      <c r="I40" s="106"/>
      <c r="J40" s="106"/>
      <c r="K40" s="107"/>
      <c r="L40" s="107"/>
      <c r="M40" s="107"/>
      <c r="N40" s="107"/>
      <c r="O40" s="107"/>
      <c r="P40" s="107"/>
      <c r="Q40" s="107"/>
    </row>
    <row r="41" spans="1:17" ht="25.5">
      <c r="A41" s="51" t="s">
        <v>168</v>
      </c>
      <c r="B41" s="51"/>
      <c r="C41" s="60" t="s">
        <v>216</v>
      </c>
      <c r="D41" s="61" t="s">
        <v>327</v>
      </c>
      <c r="E41" s="57" t="s">
        <v>197</v>
      </c>
      <c r="F41" s="61">
        <v>2338</v>
      </c>
      <c r="G41" s="106"/>
      <c r="H41" s="106"/>
      <c r="I41" s="106"/>
      <c r="J41" s="106"/>
      <c r="K41" s="107"/>
      <c r="L41" s="107"/>
      <c r="M41" s="107"/>
      <c r="N41" s="107"/>
      <c r="O41" s="107"/>
      <c r="P41" s="107"/>
      <c r="Q41" s="107"/>
    </row>
    <row r="42" spans="1:17" ht="15.75">
      <c r="A42" s="51" t="s">
        <v>169</v>
      </c>
      <c r="B42" s="51" t="s">
        <v>151</v>
      </c>
      <c r="C42" s="60" t="s">
        <v>217</v>
      </c>
      <c r="D42" s="61" t="s">
        <v>328</v>
      </c>
      <c r="E42" s="57" t="s">
        <v>197</v>
      </c>
      <c r="F42" s="61">
        <v>45</v>
      </c>
      <c r="G42" s="106"/>
      <c r="H42" s="106"/>
      <c r="I42" s="106"/>
      <c r="J42" s="106"/>
      <c r="K42" s="107"/>
      <c r="L42" s="107"/>
      <c r="M42" s="107"/>
      <c r="N42" s="107"/>
      <c r="O42" s="107"/>
      <c r="P42" s="107"/>
      <c r="Q42" s="107"/>
    </row>
    <row r="43" spans="1:17" ht="15.75">
      <c r="A43" s="52">
        <v>10</v>
      </c>
      <c r="B43" s="52"/>
      <c r="C43" s="65" t="s">
        <v>218</v>
      </c>
      <c r="D43" s="103"/>
      <c r="E43" s="66"/>
      <c r="F43" s="66"/>
      <c r="G43" s="70"/>
      <c r="H43" s="71"/>
      <c r="I43" s="72"/>
      <c r="J43" s="11"/>
      <c r="K43" s="11"/>
      <c r="L43" s="11"/>
      <c r="M43" s="67"/>
      <c r="N43" s="11"/>
      <c r="O43" s="11"/>
      <c r="P43" s="11"/>
      <c r="Q43" s="11"/>
    </row>
    <row r="44" spans="1:17" ht="25.5">
      <c r="A44" s="51" t="s">
        <v>176</v>
      </c>
      <c r="B44" s="51"/>
      <c r="C44" s="55" t="s">
        <v>219</v>
      </c>
      <c r="D44" s="62" t="s">
        <v>329</v>
      </c>
      <c r="E44" s="58" t="s">
        <v>47</v>
      </c>
      <c r="F44" s="63">
        <v>4</v>
      </c>
      <c r="G44" s="106"/>
      <c r="H44" s="106"/>
      <c r="I44" s="106"/>
      <c r="J44" s="106"/>
      <c r="K44" s="107"/>
      <c r="L44" s="107"/>
      <c r="M44" s="107"/>
      <c r="N44" s="107"/>
      <c r="O44" s="107"/>
      <c r="P44" s="107"/>
      <c r="Q44" s="107"/>
    </row>
    <row r="45" spans="1:17" ht="25.5">
      <c r="A45" s="51" t="s">
        <v>177</v>
      </c>
      <c r="B45" s="51"/>
      <c r="C45" s="55" t="s">
        <v>220</v>
      </c>
      <c r="D45" s="62" t="s">
        <v>329</v>
      </c>
      <c r="E45" s="58" t="s">
        <v>47</v>
      </c>
      <c r="F45" s="63">
        <v>4</v>
      </c>
      <c r="G45" s="106"/>
      <c r="H45" s="106"/>
      <c r="I45" s="106"/>
      <c r="J45" s="106"/>
      <c r="K45" s="107"/>
      <c r="L45" s="107"/>
      <c r="M45" s="107"/>
      <c r="N45" s="107"/>
      <c r="O45" s="107"/>
      <c r="P45" s="107"/>
      <c r="Q45" s="107"/>
    </row>
    <row r="46" spans="1:17" ht="15.75">
      <c r="A46" s="52">
        <v>11</v>
      </c>
      <c r="B46" s="52"/>
      <c r="C46" s="65" t="s">
        <v>221</v>
      </c>
      <c r="D46" s="103"/>
      <c r="E46" s="66"/>
      <c r="F46" s="66"/>
      <c r="G46" s="70"/>
      <c r="H46" s="71"/>
      <c r="I46" s="72"/>
      <c r="J46" s="11"/>
      <c r="K46" s="11"/>
      <c r="L46" s="11"/>
      <c r="M46" s="67"/>
      <c r="N46" s="11"/>
      <c r="O46" s="11"/>
      <c r="P46" s="11"/>
      <c r="Q46" s="11"/>
    </row>
    <row r="47" spans="1:17" ht="28.5" customHeight="1">
      <c r="A47" s="51" t="s">
        <v>179</v>
      </c>
      <c r="B47" s="51" t="s">
        <v>232</v>
      </c>
      <c r="C47" s="55" t="s">
        <v>222</v>
      </c>
      <c r="D47" s="62" t="s">
        <v>326</v>
      </c>
      <c r="E47" s="58" t="s">
        <v>47</v>
      </c>
      <c r="F47" s="59">
        <v>3</v>
      </c>
      <c r="G47" s="106"/>
      <c r="H47" s="106"/>
      <c r="I47" s="106"/>
      <c r="J47" s="106"/>
      <c r="K47" s="107"/>
      <c r="L47" s="107"/>
      <c r="M47" s="107"/>
      <c r="N47" s="107"/>
      <c r="O47" s="107"/>
      <c r="P47" s="107"/>
      <c r="Q47" s="107"/>
    </row>
    <row r="48" spans="1:17" ht="15.75">
      <c r="A48" s="51" t="s">
        <v>233</v>
      </c>
      <c r="B48" s="51" t="s">
        <v>232</v>
      </c>
      <c r="C48" s="55" t="s">
        <v>223</v>
      </c>
      <c r="D48" s="62" t="s">
        <v>326</v>
      </c>
      <c r="E48" s="58" t="s">
        <v>47</v>
      </c>
      <c r="F48" s="59">
        <v>1</v>
      </c>
      <c r="G48" s="106"/>
      <c r="H48" s="106"/>
      <c r="I48" s="106"/>
      <c r="J48" s="106"/>
      <c r="K48" s="107"/>
      <c r="L48" s="107"/>
      <c r="M48" s="107"/>
      <c r="N48" s="107"/>
      <c r="O48" s="107"/>
      <c r="P48" s="107"/>
      <c r="Q48" s="107"/>
    </row>
    <row r="49" spans="1:17" ht="15.75">
      <c r="A49" s="51" t="s">
        <v>234</v>
      </c>
      <c r="B49" s="51" t="s">
        <v>232</v>
      </c>
      <c r="C49" s="55" t="s">
        <v>224</v>
      </c>
      <c r="D49" s="62" t="s">
        <v>326</v>
      </c>
      <c r="E49" s="58" t="s">
        <v>47</v>
      </c>
      <c r="F49" s="59">
        <v>2</v>
      </c>
      <c r="G49" s="106"/>
      <c r="H49" s="106"/>
      <c r="I49" s="106"/>
      <c r="J49" s="106"/>
      <c r="K49" s="107"/>
      <c r="L49" s="107"/>
      <c r="M49" s="107"/>
      <c r="N49" s="107"/>
      <c r="O49" s="107"/>
      <c r="P49" s="107"/>
      <c r="Q49" s="107"/>
    </row>
    <row r="50" spans="1:17" ht="15.75">
      <c r="A50" s="51" t="s">
        <v>235</v>
      </c>
      <c r="B50" s="51" t="s">
        <v>232</v>
      </c>
      <c r="C50" s="55" t="s">
        <v>225</v>
      </c>
      <c r="D50" s="62" t="s">
        <v>326</v>
      </c>
      <c r="E50" s="58" t="s">
        <v>47</v>
      </c>
      <c r="F50" s="59">
        <v>2</v>
      </c>
      <c r="G50" s="106"/>
      <c r="H50" s="106"/>
      <c r="I50" s="106"/>
      <c r="J50" s="106"/>
      <c r="K50" s="107"/>
      <c r="L50" s="107"/>
      <c r="M50" s="107"/>
      <c r="N50" s="107"/>
      <c r="O50" s="107"/>
      <c r="P50" s="107"/>
      <c r="Q50" s="107"/>
    </row>
    <row r="51" spans="1:17" ht="15.75">
      <c r="A51" s="51" t="s">
        <v>236</v>
      </c>
      <c r="B51" s="51" t="s">
        <v>232</v>
      </c>
      <c r="C51" s="55" t="s">
        <v>226</v>
      </c>
      <c r="D51" s="62" t="s">
        <v>326</v>
      </c>
      <c r="E51" s="58" t="s">
        <v>47</v>
      </c>
      <c r="F51" s="59">
        <v>1</v>
      </c>
      <c r="G51" s="106"/>
      <c r="H51" s="106"/>
      <c r="I51" s="106"/>
      <c r="J51" s="106"/>
      <c r="K51" s="107"/>
      <c r="L51" s="107"/>
      <c r="M51" s="107"/>
      <c r="N51" s="107"/>
      <c r="O51" s="107"/>
      <c r="P51" s="107"/>
      <c r="Q51" s="107"/>
    </row>
    <row r="52" spans="1:17" s="7" customFormat="1" ht="15.75">
      <c r="A52" s="590" t="s">
        <v>8</v>
      </c>
      <c r="B52" s="590"/>
      <c r="C52" s="590"/>
      <c r="D52" s="82"/>
      <c r="E52" s="19" t="s">
        <v>9</v>
      </c>
      <c r="F52" s="19" t="s">
        <v>9</v>
      </c>
      <c r="G52" s="19" t="s">
        <v>9</v>
      </c>
      <c r="H52" s="19" t="s">
        <v>9</v>
      </c>
      <c r="I52" s="19" t="s">
        <v>9</v>
      </c>
      <c r="J52" s="19" t="s">
        <v>9</v>
      </c>
      <c r="K52" s="19" t="s">
        <v>9</v>
      </c>
      <c r="L52" s="19" t="s">
        <v>9</v>
      </c>
      <c r="M52" s="124">
        <f>SUM(M15:M51)</f>
        <v>0</v>
      </c>
      <c r="N52" s="124">
        <f>SUM(N15:N51)</f>
        <v>0</v>
      </c>
      <c r="O52" s="124">
        <f>SUM(O15:O51)</f>
        <v>0</v>
      </c>
      <c r="P52" s="124">
        <f>SUM(P15:P51)</f>
        <v>0</v>
      </c>
      <c r="Q52" s="124">
        <f>SUM(Q15:Q51)</f>
        <v>0</v>
      </c>
    </row>
    <row r="53" spans="1:17" s="7" customFormat="1" ht="15.75">
      <c r="A53" s="584" t="s">
        <v>528</v>
      </c>
      <c r="B53" s="585"/>
      <c r="C53" s="585"/>
      <c r="D53" s="585"/>
      <c r="E53" s="585"/>
      <c r="F53" s="585"/>
      <c r="G53" s="585"/>
      <c r="H53" s="585"/>
      <c r="I53" s="585"/>
      <c r="J53" s="585"/>
      <c r="K53" s="585"/>
      <c r="L53" s="585"/>
      <c r="M53" s="585"/>
      <c r="N53" s="585"/>
      <c r="O53" s="585"/>
      <c r="P53" s="586"/>
      <c r="Q53" s="124"/>
    </row>
    <row r="54" spans="1:17" s="7" customFormat="1" ht="15.75">
      <c r="A54" s="587" t="s">
        <v>525</v>
      </c>
      <c r="B54" s="588"/>
      <c r="C54" s="588"/>
      <c r="D54" s="588"/>
      <c r="E54" s="588"/>
      <c r="F54" s="588"/>
      <c r="G54" s="588"/>
      <c r="H54" s="588"/>
      <c r="I54" s="588"/>
      <c r="J54" s="588"/>
      <c r="K54" s="588"/>
      <c r="L54" s="588"/>
      <c r="M54" s="588"/>
      <c r="N54" s="588"/>
      <c r="O54" s="588"/>
      <c r="P54" s="589"/>
      <c r="Q54" s="124">
        <f>Q52+Q53</f>
        <v>0</v>
      </c>
    </row>
    <row r="55" spans="1:17" ht="15.75">
      <c r="A55" s="536" t="s">
        <v>496</v>
      </c>
      <c r="B55" s="537"/>
      <c r="C55" s="537"/>
      <c r="D55" s="537"/>
      <c r="E55" s="537"/>
      <c r="F55" s="537"/>
      <c r="G55" s="537"/>
      <c r="H55" s="537"/>
      <c r="I55" s="537"/>
      <c r="J55" s="537"/>
      <c r="K55" s="537"/>
      <c r="L55" s="537"/>
      <c r="M55" s="537"/>
      <c r="N55" s="537"/>
      <c r="O55" s="537"/>
      <c r="P55" s="538"/>
      <c r="Q55" s="301">
        <f>Q18+Q31</f>
        <v>0</v>
      </c>
    </row>
    <row r="56" spans="7:16" ht="15.75">
      <c r="G56" s="8"/>
      <c r="H56" s="8"/>
      <c r="I56" s="8"/>
      <c r="J56" s="8"/>
      <c r="K56" s="8"/>
      <c r="L56" s="8"/>
      <c r="M56" s="8"/>
      <c r="N56" s="8"/>
      <c r="O56" s="8"/>
      <c r="P56" s="8"/>
    </row>
    <row r="58" spans="1:8" ht="15.75">
      <c r="A58" s="493" t="s">
        <v>555</v>
      </c>
      <c r="B58" s="493"/>
      <c r="C58" s="493"/>
      <c r="D58" s="493"/>
      <c r="E58" s="493"/>
      <c r="F58" s="493"/>
      <c r="G58" s="493"/>
      <c r="H58" s="493"/>
    </row>
    <row r="59" spans="1:8" ht="15.75">
      <c r="A59" s="494" t="s">
        <v>556</v>
      </c>
      <c r="B59" s="494"/>
      <c r="C59" s="494"/>
      <c r="D59" s="494"/>
      <c r="E59" s="494"/>
      <c r="F59" s="494"/>
      <c r="G59" s="494"/>
      <c r="H59" s="494"/>
    </row>
    <row r="60" spans="1:8" ht="15.75">
      <c r="A60" s="449"/>
      <c r="B60" s="449"/>
      <c r="C60" s="449"/>
      <c r="D60" s="449"/>
      <c r="E60" s="449"/>
      <c r="F60" s="449"/>
      <c r="G60" s="449"/>
      <c r="H60" s="449"/>
    </row>
    <row r="61" spans="1:8" ht="15.75">
      <c r="A61" s="493" t="s">
        <v>557</v>
      </c>
      <c r="B61" s="493"/>
      <c r="C61" s="493"/>
      <c r="D61" s="493"/>
      <c r="E61" s="493"/>
      <c r="F61" s="493"/>
      <c r="G61" s="493"/>
      <c r="H61" s="493"/>
    </row>
    <row r="62" spans="1:8" ht="15.75">
      <c r="A62" s="494" t="s">
        <v>556</v>
      </c>
      <c r="B62" s="494"/>
      <c r="C62" s="494"/>
      <c r="D62" s="494"/>
      <c r="E62" s="494"/>
      <c r="F62" s="494"/>
      <c r="G62" s="494"/>
      <c r="H62" s="494"/>
    </row>
    <row r="63" spans="1:8" ht="15.75">
      <c r="A63" s="449"/>
      <c r="B63" s="449"/>
      <c r="C63" s="449"/>
      <c r="D63" s="449"/>
      <c r="E63" s="449"/>
      <c r="F63" s="449"/>
      <c r="G63" s="449"/>
      <c r="H63" s="449"/>
    </row>
    <row r="64" spans="1:8" ht="15.75">
      <c r="A64" s="450" t="s">
        <v>558</v>
      </c>
      <c r="B64" s="450"/>
      <c r="C64" s="450"/>
      <c r="D64" s="451"/>
      <c r="E64" s="451"/>
      <c r="F64" s="451"/>
      <c r="G64" s="451"/>
      <c r="H64" s="451"/>
    </row>
  </sheetData>
  <sheetProtection/>
  <mergeCells count="24">
    <mergeCell ref="A53:P53"/>
    <mergeCell ref="A54:P54"/>
    <mergeCell ref="G13:K13"/>
    <mergeCell ref="A55:P55"/>
    <mergeCell ref="D13:D14"/>
    <mergeCell ref="E13:E14"/>
    <mergeCell ref="A52:C52"/>
    <mergeCell ref="M13:P13"/>
    <mergeCell ref="A9:Q9"/>
    <mergeCell ref="Q13:Q14"/>
    <mergeCell ref="B13:B14"/>
    <mergeCell ref="C13:C14"/>
    <mergeCell ref="F13:F14"/>
    <mergeCell ref="L13:L14"/>
    <mergeCell ref="A58:H58"/>
    <mergeCell ref="A59:H59"/>
    <mergeCell ref="A61:H61"/>
    <mergeCell ref="A62:H62"/>
    <mergeCell ref="J1:K1"/>
    <mergeCell ref="P1:Q1"/>
    <mergeCell ref="A5:Q5"/>
    <mergeCell ref="A12:C12"/>
    <mergeCell ref="A13:A14"/>
    <mergeCell ref="A6:Q6"/>
  </mergeCells>
  <dataValidations count="2">
    <dataValidation type="list" allowBlank="1" showErrorMessage="1" sqref="E16 E18:E23 E25:E27 E29 E31 E33:E34 E36 E38">
      <formula1>$F$902:$F$932</formula1>
      <formula2>0</formula2>
    </dataValidation>
    <dataValidation type="list" allowBlank="1" showErrorMessage="1" sqref="E35 E37 E39:E42 E44:E45 E47:E51">
      <formula1>$F$894:$F$924</formula1>
      <formula2>0</formula2>
    </dataValidation>
  </dataValidations>
  <printOptions/>
  <pageMargins left="0.5905511811023623" right="0.5118110236220472" top="0.5118110236220472" bottom="0.5118110236220472" header="0.31496062992125984" footer="0.31496062992125984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2017-01-19T14:07:03Z</dcterms:modified>
  <cp:category/>
  <cp:version/>
  <cp:contentType/>
  <cp:contentStatus/>
</cp:coreProperties>
</file>